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euronext-my.sharepoint.com/personal/ffnissen_euronext_com/Documents/"/>
    </mc:Choice>
  </mc:AlternateContent>
  <xr:revisionPtr revIDLastSave="0" documentId="8_{43E7CCAA-C651-46FE-B494-788AF8CADC0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8" i="1" l="1"/>
  <c r="BU56" i="1"/>
  <c r="BU34" i="1"/>
  <c r="BU21" i="1"/>
  <c r="BU20" i="1"/>
  <c r="BU19" i="1"/>
  <c r="BU18" i="1"/>
  <c r="BU17" i="1"/>
  <c r="BU16" i="1"/>
  <c r="BU15" i="1"/>
  <c r="BU14" i="1"/>
  <c r="BU13" i="1"/>
  <c r="BU12" i="1"/>
  <c r="BU11" i="1"/>
  <c r="BU10" i="1"/>
  <c r="BU9" i="1"/>
  <c r="BU8" i="1"/>
  <c r="BU4" i="1"/>
  <c r="BT34" i="1" l="1"/>
  <c r="BT12" i="1" s="1"/>
  <c r="BT21" i="1"/>
  <c r="BT20" i="1"/>
  <c r="BT19" i="1"/>
  <c r="BT18" i="1"/>
  <c r="BT17" i="1"/>
  <c r="BT16" i="1"/>
  <c r="BT15" i="1"/>
  <c r="BT14" i="1"/>
  <c r="BT13" i="1"/>
  <c r="BT11" i="1"/>
  <c r="BT10" i="1"/>
  <c r="BT9" i="1"/>
  <c r="BT8" i="1"/>
  <c r="BT4" i="1"/>
  <c r="BV21" i="1"/>
  <c r="BV20" i="1"/>
  <c r="BV19" i="1"/>
  <c r="BV18" i="1"/>
  <c r="BV17" i="1"/>
  <c r="BV16" i="1"/>
  <c r="BV15" i="1"/>
  <c r="BV14" i="1"/>
  <c r="BV13" i="1"/>
  <c r="BV11" i="1"/>
  <c r="BV10" i="1"/>
  <c r="BV9" i="1"/>
  <c r="BV4" i="1"/>
  <c r="BS34" i="1"/>
  <c r="BS21" i="1" l="1"/>
  <c r="BS20" i="1"/>
  <c r="BS19" i="1"/>
  <c r="BS18" i="1"/>
  <c r="BS17" i="1"/>
  <c r="BS16" i="1"/>
  <c r="BS15" i="1"/>
  <c r="BS14" i="1"/>
  <c r="BS13" i="1"/>
  <c r="BS11" i="1"/>
  <c r="BS10" i="1"/>
  <c r="BS9" i="1"/>
  <c r="BS8" i="1"/>
  <c r="BS4" i="1"/>
  <c r="BQ86" i="1"/>
  <c r="BR86" i="1" s="1"/>
  <c r="BM86" i="1"/>
  <c r="BQ85" i="1"/>
  <c r="BR85" i="1" s="1"/>
  <c r="BM85" i="1"/>
  <c r="BQ84" i="1"/>
  <c r="BR84" i="1" s="1"/>
  <c r="BQ83" i="1"/>
  <c r="BR83" i="1" s="1"/>
  <c r="BM83" i="1"/>
  <c r="BM82" i="1"/>
  <c r="BP34" i="1"/>
  <c r="BQ109" i="1" l="1"/>
  <c r="BR109" i="1" s="1"/>
  <c r="BQ108" i="1"/>
  <c r="BR108" i="1" s="1"/>
  <c r="BQ106" i="1"/>
  <c r="BR105" i="1" s="1"/>
  <c r="BQ104" i="1"/>
  <c r="BR104" i="1" s="1"/>
  <c r="BQ102" i="1"/>
  <c r="BR101" i="1" s="1"/>
  <c r="BQ99" i="1"/>
  <c r="BQ100" i="1" s="1"/>
  <c r="BQ98" i="1"/>
  <c r="BQ97" i="1"/>
  <c r="BQ96" i="1"/>
  <c r="BQ95" i="1"/>
  <c r="BR95" i="1" s="1"/>
  <c r="BQ94" i="1"/>
  <c r="BR94" i="1" s="1"/>
  <c r="BQ93" i="1"/>
  <c r="BR93" i="1" s="1"/>
  <c r="BQ92" i="1"/>
  <c r="BR92" i="1" s="1"/>
  <c r="BQ87" i="1"/>
  <c r="BR87" i="1" s="1"/>
  <c r="BQ82" i="1"/>
  <c r="BR82" i="1" s="1"/>
  <c r="BQ80" i="1"/>
  <c r="BR79" i="1" s="1"/>
  <c r="BQ77" i="1"/>
  <c r="BQ76" i="1"/>
  <c r="BQ75" i="1"/>
  <c r="BQ74" i="1"/>
  <c r="BQ73" i="1"/>
  <c r="BR73" i="1" s="1"/>
  <c r="BQ72" i="1"/>
  <c r="BR72" i="1" s="1"/>
  <c r="BQ71" i="1"/>
  <c r="BR71" i="1" s="1"/>
  <c r="BQ70" i="1"/>
  <c r="BR70" i="1" s="1"/>
  <c r="BQ65" i="1"/>
  <c r="BR65" i="1" s="1"/>
  <c r="BQ64" i="1"/>
  <c r="BR64" i="1" s="1"/>
  <c r="BQ62" i="1"/>
  <c r="BR61" i="1" s="1"/>
  <c r="BQ60" i="1"/>
  <c r="BR59" i="1" s="1"/>
  <c r="BQ58" i="1"/>
  <c r="BR57" i="1" s="1"/>
  <c r="BQ55" i="1"/>
  <c r="BQ56" i="1" s="1"/>
  <c r="BQ54" i="1"/>
  <c r="BQ53" i="1"/>
  <c r="BQ52" i="1"/>
  <c r="BQ51" i="1"/>
  <c r="BR51" i="1" s="1"/>
  <c r="BQ50" i="1"/>
  <c r="BR50" i="1" s="1"/>
  <c r="BQ49" i="1"/>
  <c r="BR49" i="1" s="1"/>
  <c r="BQ48" i="1"/>
  <c r="BR48" i="1" s="1"/>
  <c r="BQ43" i="1"/>
  <c r="BR43" i="1" s="1"/>
  <c r="BQ42" i="1"/>
  <c r="BQ41" i="1" s="1"/>
  <c r="BQ40" i="1"/>
  <c r="BQ39" i="1" s="1"/>
  <c r="BQ38" i="1"/>
  <c r="BR38" i="1" s="1"/>
  <c r="BQ36" i="1"/>
  <c r="BQ35" i="1" s="1"/>
  <c r="BQ33" i="1"/>
  <c r="BV34" i="1" s="1"/>
  <c r="BQ32" i="1"/>
  <c r="BQ31" i="1"/>
  <c r="BQ30" i="1"/>
  <c r="BQ29" i="1"/>
  <c r="BR29" i="1" s="1"/>
  <c r="BQ28" i="1"/>
  <c r="BR28" i="1" s="1"/>
  <c r="BQ27" i="1"/>
  <c r="BR27" i="1" s="1"/>
  <c r="BQ26" i="1"/>
  <c r="BR26" i="1" s="1"/>
  <c r="BP21" i="1"/>
  <c r="BP20" i="1"/>
  <c r="BP19" i="1"/>
  <c r="BP18" i="1"/>
  <c r="BP17" i="1"/>
  <c r="BP16" i="1"/>
  <c r="BP15" i="1"/>
  <c r="BP14" i="1"/>
  <c r="BP13" i="1"/>
  <c r="BP12" i="1"/>
  <c r="BP11" i="1"/>
  <c r="BP10" i="1"/>
  <c r="BP9" i="1"/>
  <c r="BP8" i="1"/>
  <c r="BP4" i="1"/>
  <c r="BM109" i="1"/>
  <c r="BM108" i="1"/>
  <c r="BM107" i="1" s="1"/>
  <c r="BM106" i="1"/>
  <c r="BM105" i="1" s="1"/>
  <c r="BM104" i="1"/>
  <c r="BM103" i="1" s="1"/>
  <c r="BM102" i="1"/>
  <c r="BM101" i="1" s="1"/>
  <c r="BM99" i="1"/>
  <c r="BM100" i="1" s="1"/>
  <c r="BM98" i="1"/>
  <c r="BM97" i="1"/>
  <c r="BM96" i="1"/>
  <c r="BM95" i="1"/>
  <c r="BM94" i="1"/>
  <c r="BM93" i="1"/>
  <c r="BM92" i="1"/>
  <c r="BM87" i="1"/>
  <c r="BM84" i="1"/>
  <c r="BM81" i="1"/>
  <c r="BM80" i="1"/>
  <c r="BM79" i="1" s="1"/>
  <c r="BM77" i="1"/>
  <c r="BM78" i="1" s="1"/>
  <c r="BM76" i="1"/>
  <c r="BM75" i="1"/>
  <c r="BM74" i="1"/>
  <c r="BM73" i="1"/>
  <c r="BM72" i="1"/>
  <c r="BM71" i="1"/>
  <c r="BM70" i="1"/>
  <c r="BM65" i="1"/>
  <c r="BM64" i="1"/>
  <c r="BM63" i="1" s="1"/>
  <c r="BM62" i="1"/>
  <c r="BM61" i="1" s="1"/>
  <c r="BM60" i="1"/>
  <c r="BM59" i="1" s="1"/>
  <c r="BM58" i="1"/>
  <c r="BM55" i="1"/>
  <c r="BM56" i="1" s="1"/>
  <c r="BM54" i="1"/>
  <c r="BM52" i="1"/>
  <c r="BM51" i="1"/>
  <c r="BM50" i="1"/>
  <c r="BM49" i="1"/>
  <c r="BM48" i="1"/>
  <c r="BM43" i="1"/>
  <c r="BM42" i="1"/>
  <c r="BM41" i="1" s="1"/>
  <c r="BM40" i="1"/>
  <c r="BM39" i="1" s="1"/>
  <c r="BM38" i="1"/>
  <c r="BM37" i="1" s="1"/>
  <c r="BM36" i="1"/>
  <c r="BM33" i="1"/>
  <c r="BM34" i="1" s="1"/>
  <c r="BM32" i="1"/>
  <c r="BM31" i="1"/>
  <c r="BM30" i="1"/>
  <c r="BM29" i="1"/>
  <c r="BM28" i="1"/>
  <c r="BM27" i="1"/>
  <c r="BM26" i="1"/>
  <c r="BO34" i="1"/>
  <c r="BQ34" i="1" l="1"/>
  <c r="BV12" i="1"/>
  <c r="BM10" i="1"/>
  <c r="BR103" i="1"/>
  <c r="BM11" i="1"/>
  <c r="BR33" i="1"/>
  <c r="BM4" i="1"/>
  <c r="BR55" i="1"/>
  <c r="BR56" i="1" s="1"/>
  <c r="BQ107" i="1"/>
  <c r="BM8" i="1"/>
  <c r="BM21" i="1"/>
  <c r="BR107" i="1"/>
  <c r="BQ9" i="1"/>
  <c r="BQ103" i="1"/>
  <c r="BM17" i="1"/>
  <c r="BR80" i="1"/>
  <c r="BQ81" i="1"/>
  <c r="BR81" i="1"/>
  <c r="BQ79" i="1"/>
  <c r="BQ61" i="1"/>
  <c r="BM19" i="1"/>
  <c r="BM14" i="1"/>
  <c r="BR62" i="1"/>
  <c r="BQ57" i="1"/>
  <c r="BR63" i="1"/>
  <c r="BM16" i="1"/>
  <c r="BR58" i="1"/>
  <c r="BM15" i="1"/>
  <c r="BQ37" i="1"/>
  <c r="BR35" i="1"/>
  <c r="BR13" i="1" s="1"/>
  <c r="BR36" i="1"/>
  <c r="BR39" i="1"/>
  <c r="BR17" i="1" s="1"/>
  <c r="BR40" i="1"/>
  <c r="BQ10" i="1"/>
  <c r="BR37" i="1"/>
  <c r="BM35" i="1"/>
  <c r="BQ16" i="1"/>
  <c r="BR41" i="1"/>
  <c r="BR42" i="1"/>
  <c r="BR20" i="1" s="1"/>
  <c r="BR99" i="1"/>
  <c r="BR100" i="1" s="1"/>
  <c r="BQ18" i="1"/>
  <c r="BQ11" i="1"/>
  <c r="BR106" i="1"/>
  <c r="BR102" i="1"/>
  <c r="BQ21" i="1"/>
  <c r="BQ101" i="1"/>
  <c r="BQ105" i="1"/>
  <c r="BR4" i="1"/>
  <c r="BR21" i="1"/>
  <c r="BR77" i="1"/>
  <c r="BR78" i="1" s="1"/>
  <c r="BQ78" i="1"/>
  <c r="BQ12" i="1" s="1"/>
  <c r="BQ4" i="1"/>
  <c r="BQ20" i="1"/>
  <c r="BQ59" i="1"/>
  <c r="BQ63" i="1"/>
  <c r="BQ8" i="1"/>
  <c r="BR60" i="1"/>
  <c r="BR16" i="1" s="1"/>
  <c r="BQ14" i="1"/>
  <c r="BM12" i="1"/>
  <c r="BM18" i="1"/>
  <c r="BM20" i="1"/>
  <c r="BM57" i="1"/>
  <c r="BN34" i="1"/>
  <c r="BN12" i="1" s="1"/>
  <c r="BN21" i="1"/>
  <c r="BN20" i="1"/>
  <c r="BN19" i="1"/>
  <c r="BN18" i="1"/>
  <c r="BN17" i="1"/>
  <c r="BN16" i="1"/>
  <c r="BN15" i="1"/>
  <c r="BN14" i="1"/>
  <c r="BN13" i="1"/>
  <c r="BN11" i="1"/>
  <c r="BN10" i="1"/>
  <c r="BN9" i="1"/>
  <c r="BN8" i="1"/>
  <c r="BN4" i="1"/>
  <c r="BR34" i="1" l="1"/>
  <c r="BS12" i="1"/>
  <c r="BR12" i="1"/>
  <c r="BQ17" i="1"/>
  <c r="BQ15" i="1"/>
  <c r="BR18" i="1"/>
  <c r="BR15" i="1"/>
  <c r="BR11" i="1"/>
  <c r="BQ13" i="1"/>
  <c r="BQ19" i="1"/>
  <c r="BR14" i="1"/>
  <c r="BM13" i="1"/>
  <c r="BR19" i="1"/>
  <c r="BO12" i="1"/>
  <c r="BO21" i="1"/>
  <c r="BO20" i="1"/>
  <c r="BO19" i="1"/>
  <c r="BO18" i="1"/>
  <c r="BO17" i="1"/>
  <c r="BO16" i="1"/>
  <c r="BO15" i="1"/>
  <c r="BO14" i="1"/>
  <c r="BO13" i="1"/>
  <c r="BO11" i="1"/>
  <c r="BO10" i="1"/>
  <c r="BO9" i="1"/>
  <c r="BO8" i="1"/>
  <c r="BO4" i="1"/>
  <c r="BL4" i="1"/>
  <c r="BL34" i="1"/>
  <c r="BL21" i="1" l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K56" i="1"/>
  <c r="BK53" i="1"/>
  <c r="BM53" i="1" s="1"/>
  <c r="BM9" i="1" s="1"/>
  <c r="BK48" i="1"/>
  <c r="BK34" i="1" l="1"/>
  <c r="BK12" i="1" s="1"/>
  <c r="BK21" i="1"/>
  <c r="BK20" i="1"/>
  <c r="BK19" i="1"/>
  <c r="BK18" i="1"/>
  <c r="BK17" i="1"/>
  <c r="BK16" i="1"/>
  <c r="BK15" i="1"/>
  <c r="BK14" i="1"/>
  <c r="BK13" i="1"/>
  <c r="BK11" i="1"/>
  <c r="BK10" i="1"/>
  <c r="BK9" i="1"/>
  <c r="BK8" i="1"/>
  <c r="BK4" i="1"/>
  <c r="BJ21" i="1" l="1"/>
  <c r="BJ20" i="1"/>
  <c r="BJ19" i="1"/>
  <c r="BJ18" i="1"/>
  <c r="BJ17" i="1"/>
  <c r="BJ16" i="1"/>
  <c r="BJ15" i="1"/>
  <c r="BJ14" i="1"/>
  <c r="BJ13" i="1"/>
  <c r="BJ11" i="1"/>
  <c r="BJ10" i="1"/>
  <c r="BJ9" i="1"/>
  <c r="BJ8" i="1"/>
  <c r="BJ4" i="1"/>
  <c r="BI87" i="1"/>
  <c r="BI86" i="1"/>
  <c r="BI85" i="1" s="1"/>
  <c r="BI84" i="1"/>
  <c r="BI83" i="1" s="1"/>
  <c r="BI82" i="1"/>
  <c r="BI81" i="1" s="1"/>
  <c r="BI80" i="1"/>
  <c r="BI79" i="1" s="1"/>
  <c r="BI77" i="1"/>
  <c r="BI78" i="1" s="1"/>
  <c r="BI76" i="1"/>
  <c r="BI75" i="1"/>
  <c r="BI74" i="1"/>
  <c r="BI73" i="1"/>
  <c r="BI72" i="1"/>
  <c r="BI71" i="1"/>
  <c r="BI70" i="1"/>
  <c r="BI43" i="1" l="1"/>
  <c r="BI42" i="1"/>
  <c r="BI41" i="1" s="1"/>
  <c r="BI40" i="1"/>
  <c r="BI39" i="1" s="1"/>
  <c r="BI38" i="1"/>
  <c r="BI37" i="1" s="1"/>
  <c r="BI36" i="1"/>
  <c r="BI35" i="1" s="1"/>
  <c r="BI33" i="1"/>
  <c r="BI32" i="1"/>
  <c r="BI31" i="1"/>
  <c r="BI30" i="1"/>
  <c r="BI29" i="1"/>
  <c r="BI27" i="1"/>
  <c r="BI28" i="1"/>
  <c r="BI26" i="1"/>
  <c r="BH34" i="1"/>
  <c r="BH100" i="1"/>
  <c r="BI109" i="1"/>
  <c r="BI108" i="1"/>
  <c r="BI107" i="1" s="1"/>
  <c r="BI106" i="1"/>
  <c r="BI105" i="1" s="1"/>
  <c r="BI104" i="1"/>
  <c r="BI103" i="1" s="1"/>
  <c r="BI102" i="1"/>
  <c r="BI101" i="1" s="1"/>
  <c r="BI99" i="1"/>
  <c r="BI98" i="1"/>
  <c r="BI97" i="1"/>
  <c r="BI96" i="1"/>
  <c r="BI95" i="1"/>
  <c r="BI94" i="1"/>
  <c r="BI93" i="1"/>
  <c r="BI92" i="1"/>
  <c r="BI34" i="1" l="1"/>
  <c r="BJ34" i="1"/>
  <c r="BI100" i="1"/>
  <c r="BJ100" i="1"/>
  <c r="BI65" i="1"/>
  <c r="BI21" i="1" s="1"/>
  <c r="BI64" i="1"/>
  <c r="BI20" i="1" s="1"/>
  <c r="BI62" i="1"/>
  <c r="BI61" i="1" s="1"/>
  <c r="BI17" i="1" s="1"/>
  <c r="BI60" i="1"/>
  <c r="BI59" i="1" s="1"/>
  <c r="BI15" i="1" s="1"/>
  <c r="BI58" i="1"/>
  <c r="BI57" i="1" s="1"/>
  <c r="BI13" i="1" s="1"/>
  <c r="BI55" i="1"/>
  <c r="BI11" i="1" s="1"/>
  <c r="BI54" i="1"/>
  <c r="BI10" i="1" s="1"/>
  <c r="BI53" i="1"/>
  <c r="BI9" i="1" s="1"/>
  <c r="BI52" i="1"/>
  <c r="BI8" i="1" s="1"/>
  <c r="BI51" i="1"/>
  <c r="BI50" i="1"/>
  <c r="BI49" i="1"/>
  <c r="BI48" i="1"/>
  <c r="BI4" i="1" s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4" i="1"/>
  <c r="BG100" i="1"/>
  <c r="BG34" i="1"/>
  <c r="BG21" i="1"/>
  <c r="BG20" i="1"/>
  <c r="BG19" i="1"/>
  <c r="BG18" i="1"/>
  <c r="BG17" i="1"/>
  <c r="BG16" i="1"/>
  <c r="BG15" i="1"/>
  <c r="BG14" i="1"/>
  <c r="BG13" i="1"/>
  <c r="BG11" i="1"/>
  <c r="BG10" i="1"/>
  <c r="BG9" i="1"/>
  <c r="BG8" i="1"/>
  <c r="BG4" i="1"/>
  <c r="BG56" i="1"/>
  <c r="BE99" i="1"/>
  <c r="BE100" i="1" s="1"/>
  <c r="BE33" i="1"/>
  <c r="BE34" i="1" s="1"/>
  <c r="BF21" i="1"/>
  <c r="BF20" i="1"/>
  <c r="BF19" i="1"/>
  <c r="BF18" i="1"/>
  <c r="BF17" i="1"/>
  <c r="BF16" i="1"/>
  <c r="BF15" i="1"/>
  <c r="BF14" i="1"/>
  <c r="BF13" i="1"/>
  <c r="BF11" i="1"/>
  <c r="BF10" i="1"/>
  <c r="BF9" i="1"/>
  <c r="BF8" i="1"/>
  <c r="BF4" i="1"/>
  <c r="BE43" i="1"/>
  <c r="BE42" i="1"/>
  <c r="BE41" i="1" s="1"/>
  <c r="BE40" i="1"/>
  <c r="BE39" i="1" s="1"/>
  <c r="BE38" i="1"/>
  <c r="BE36" i="1"/>
  <c r="BE35" i="1" s="1"/>
  <c r="BE32" i="1"/>
  <c r="BR32" i="1" s="1"/>
  <c r="BE31" i="1"/>
  <c r="BR31" i="1" s="1"/>
  <c r="BE30" i="1"/>
  <c r="BR30" i="1" s="1"/>
  <c r="BE29" i="1"/>
  <c r="BE28" i="1"/>
  <c r="BE27" i="1"/>
  <c r="BE26" i="1"/>
  <c r="BD34" i="1"/>
  <c r="BE65" i="1"/>
  <c r="BE64" i="1"/>
  <c r="BE62" i="1"/>
  <c r="BE61" i="1" s="1"/>
  <c r="BE60" i="1"/>
  <c r="BE59" i="1" s="1"/>
  <c r="BE58" i="1"/>
  <c r="BE57" i="1" s="1"/>
  <c r="BE55" i="1"/>
  <c r="BE56" i="1" s="1"/>
  <c r="BE54" i="1"/>
  <c r="BR54" i="1" s="1"/>
  <c r="BE53" i="1"/>
  <c r="BE52" i="1"/>
  <c r="BE51" i="1"/>
  <c r="BE50" i="1"/>
  <c r="BE49" i="1"/>
  <c r="BE48" i="1"/>
  <c r="BD100" i="1"/>
  <c r="BE109" i="1"/>
  <c r="BE108" i="1"/>
  <c r="BE107" i="1" s="1"/>
  <c r="BE106" i="1"/>
  <c r="BE105" i="1" s="1"/>
  <c r="BE104" i="1"/>
  <c r="BE103" i="1" s="1"/>
  <c r="BE102" i="1"/>
  <c r="BE101" i="1" s="1"/>
  <c r="BE98" i="1"/>
  <c r="BR98" i="1" s="1"/>
  <c r="BE97" i="1"/>
  <c r="BR97" i="1" s="1"/>
  <c r="BE96" i="1"/>
  <c r="BR96" i="1" s="1"/>
  <c r="BE95" i="1"/>
  <c r="BE94" i="1"/>
  <c r="BE93" i="1"/>
  <c r="BE92" i="1"/>
  <c r="BE87" i="1"/>
  <c r="BE86" i="1"/>
  <c r="BE85" i="1" s="1"/>
  <c r="BE84" i="1"/>
  <c r="BE83" i="1" s="1"/>
  <c r="BE82" i="1"/>
  <c r="BE81" i="1" s="1"/>
  <c r="BE80" i="1"/>
  <c r="BE77" i="1"/>
  <c r="BE78" i="1" s="1"/>
  <c r="BE76" i="1"/>
  <c r="BR76" i="1" s="1"/>
  <c r="BE75" i="1"/>
  <c r="BR75" i="1" s="1"/>
  <c r="BE74" i="1"/>
  <c r="BR74" i="1" s="1"/>
  <c r="BE73" i="1"/>
  <c r="BE72" i="1"/>
  <c r="BE71" i="1"/>
  <c r="BE70" i="1"/>
  <c r="BD21" i="1"/>
  <c r="BD20" i="1"/>
  <c r="BD19" i="1"/>
  <c r="BD18" i="1"/>
  <c r="BD17" i="1"/>
  <c r="BD16" i="1"/>
  <c r="BD15" i="1"/>
  <c r="BD14" i="1"/>
  <c r="BD13" i="1"/>
  <c r="BD11" i="1"/>
  <c r="BD10" i="1"/>
  <c r="BD9" i="1"/>
  <c r="BD8" i="1"/>
  <c r="BD4" i="1"/>
  <c r="BC100" i="1"/>
  <c r="BC34" i="1"/>
  <c r="BC4" i="1"/>
  <c r="BC8" i="1"/>
  <c r="BC9" i="1"/>
  <c r="BC10" i="1"/>
  <c r="BC11" i="1"/>
  <c r="BC13" i="1"/>
  <c r="BC14" i="1"/>
  <c r="BC15" i="1"/>
  <c r="BC16" i="1"/>
  <c r="BC17" i="1"/>
  <c r="BC18" i="1"/>
  <c r="BC19" i="1"/>
  <c r="BC20" i="1"/>
  <c r="BC21" i="1"/>
  <c r="BB21" i="1"/>
  <c r="BB20" i="1"/>
  <c r="BB19" i="1"/>
  <c r="BB18" i="1"/>
  <c r="BB17" i="1"/>
  <c r="BB16" i="1"/>
  <c r="BB15" i="1"/>
  <c r="BB14" i="1"/>
  <c r="BB13" i="1"/>
  <c r="BB11" i="1"/>
  <c r="BB10" i="1"/>
  <c r="BB9" i="1"/>
  <c r="BB8" i="1"/>
  <c r="BB4" i="1"/>
  <c r="AY100" i="1"/>
  <c r="AY34" i="1"/>
  <c r="AZ109" i="1"/>
  <c r="BA109" i="1" s="1"/>
  <c r="AZ108" i="1"/>
  <c r="BA108" i="1" s="1"/>
  <c r="AZ106" i="1"/>
  <c r="AZ105" i="1" s="1"/>
  <c r="AZ104" i="1"/>
  <c r="BA103" i="1" s="1"/>
  <c r="AZ102" i="1"/>
  <c r="BA102" i="1" s="1"/>
  <c r="AZ99" i="1"/>
  <c r="BA99" i="1" s="1"/>
  <c r="BA100" i="1" s="1"/>
  <c r="AZ98" i="1"/>
  <c r="AZ97" i="1"/>
  <c r="AZ96" i="1"/>
  <c r="AZ95" i="1"/>
  <c r="BA95" i="1" s="1"/>
  <c r="AZ94" i="1"/>
  <c r="BA94" i="1" s="1"/>
  <c r="AZ93" i="1"/>
  <c r="BA93" i="1" s="1"/>
  <c r="AZ92" i="1"/>
  <c r="BA92" i="1" s="1"/>
  <c r="AZ87" i="1"/>
  <c r="BA87" i="1" s="1"/>
  <c r="AZ86" i="1"/>
  <c r="BA86" i="1" s="1"/>
  <c r="AZ84" i="1"/>
  <c r="AZ83" i="1" s="1"/>
  <c r="AZ82" i="1"/>
  <c r="BA82" i="1" s="1"/>
  <c r="AZ80" i="1"/>
  <c r="BA79" i="1" s="1"/>
  <c r="AZ77" i="1"/>
  <c r="AZ78" i="1" s="1"/>
  <c r="AZ76" i="1"/>
  <c r="AZ75" i="1"/>
  <c r="AZ74" i="1"/>
  <c r="AZ73" i="1"/>
  <c r="BA73" i="1" s="1"/>
  <c r="AZ72" i="1"/>
  <c r="BA72" i="1" s="1"/>
  <c r="AZ71" i="1"/>
  <c r="BA71" i="1" s="1"/>
  <c r="AZ70" i="1"/>
  <c r="BA70" i="1" s="1"/>
  <c r="AZ65" i="1"/>
  <c r="BA65" i="1" s="1"/>
  <c r="AZ64" i="1"/>
  <c r="BA63" i="1" s="1"/>
  <c r="AZ62" i="1"/>
  <c r="BA62" i="1" s="1"/>
  <c r="AZ60" i="1"/>
  <c r="BA60" i="1" s="1"/>
  <c r="AZ58" i="1"/>
  <c r="BA58" i="1" s="1"/>
  <c r="AZ55" i="1"/>
  <c r="AZ56" i="1" s="1"/>
  <c r="AZ54" i="1"/>
  <c r="AZ53" i="1"/>
  <c r="AZ52" i="1"/>
  <c r="AZ51" i="1"/>
  <c r="BA51" i="1" s="1"/>
  <c r="AZ50" i="1"/>
  <c r="BA50" i="1" s="1"/>
  <c r="AZ49" i="1"/>
  <c r="BA49" i="1" s="1"/>
  <c r="AZ48" i="1"/>
  <c r="BA48" i="1" s="1"/>
  <c r="AZ43" i="1"/>
  <c r="BA43" i="1" s="1"/>
  <c r="AZ42" i="1"/>
  <c r="BA41" i="1" s="1"/>
  <c r="AZ40" i="1"/>
  <c r="BA39" i="1" s="1"/>
  <c r="AZ38" i="1"/>
  <c r="BA37" i="1" s="1"/>
  <c r="AZ36" i="1"/>
  <c r="AZ35" i="1" s="1"/>
  <c r="AZ33" i="1"/>
  <c r="BA33" i="1" s="1"/>
  <c r="AZ32" i="1"/>
  <c r="AZ31" i="1"/>
  <c r="AZ30" i="1"/>
  <c r="AZ29" i="1"/>
  <c r="BA29" i="1" s="1"/>
  <c r="AZ28" i="1"/>
  <c r="BA28" i="1" s="1"/>
  <c r="AZ27" i="1"/>
  <c r="BA27" i="1" s="1"/>
  <c r="AZ26" i="1"/>
  <c r="BA26" i="1" s="1"/>
  <c r="AY21" i="1"/>
  <c r="AY20" i="1"/>
  <c r="AY19" i="1"/>
  <c r="AY18" i="1"/>
  <c r="AY17" i="1"/>
  <c r="AY16" i="1"/>
  <c r="AY15" i="1"/>
  <c r="AY14" i="1"/>
  <c r="AY13" i="1"/>
  <c r="AY11" i="1"/>
  <c r="AY10" i="1"/>
  <c r="AY9" i="1"/>
  <c r="AY8" i="1"/>
  <c r="AY4" i="1"/>
  <c r="AX100" i="1"/>
  <c r="AV98" i="1"/>
  <c r="AR98" i="1"/>
  <c r="AN98" i="1"/>
  <c r="AI98" i="1"/>
  <c r="AE98" i="1"/>
  <c r="U10" i="1"/>
  <c r="V10" i="1"/>
  <c r="X10" i="1"/>
  <c r="Y10" i="1"/>
  <c r="Z10" i="1"/>
  <c r="AB10" i="1"/>
  <c r="AC10" i="1"/>
  <c r="AD10" i="1"/>
  <c r="AF10" i="1"/>
  <c r="AG10" i="1"/>
  <c r="AH10" i="1"/>
  <c r="AK10" i="1"/>
  <c r="AL10" i="1"/>
  <c r="AM10" i="1"/>
  <c r="AO10" i="1"/>
  <c r="AP10" i="1"/>
  <c r="AQ10" i="1"/>
  <c r="AS10" i="1"/>
  <c r="AT10" i="1"/>
  <c r="AU10" i="1"/>
  <c r="AW10" i="1"/>
  <c r="AX10" i="1"/>
  <c r="T10" i="1"/>
  <c r="AV76" i="1"/>
  <c r="AR76" i="1"/>
  <c r="AN76" i="1"/>
  <c r="AI76" i="1"/>
  <c r="AE76" i="1"/>
  <c r="AX34" i="1"/>
  <c r="AV32" i="1"/>
  <c r="AR32" i="1"/>
  <c r="AN32" i="1"/>
  <c r="AI32" i="1"/>
  <c r="AV54" i="1"/>
  <c r="AR54" i="1"/>
  <c r="AN54" i="1"/>
  <c r="AI54" i="1"/>
  <c r="AE54" i="1"/>
  <c r="AA54" i="1"/>
  <c r="W54" i="1"/>
  <c r="AE32" i="1"/>
  <c r="AA32" i="1"/>
  <c r="W32" i="1"/>
  <c r="AX4" i="1"/>
  <c r="AX8" i="1"/>
  <c r="AX9" i="1"/>
  <c r="AX11" i="1"/>
  <c r="AX13" i="1"/>
  <c r="AX14" i="1"/>
  <c r="AX15" i="1"/>
  <c r="AX16" i="1"/>
  <c r="AX17" i="1"/>
  <c r="AX18" i="1"/>
  <c r="AX19" i="1"/>
  <c r="AX20" i="1"/>
  <c r="AX21" i="1"/>
  <c r="AW21" i="1"/>
  <c r="AW20" i="1"/>
  <c r="AW19" i="1"/>
  <c r="AW18" i="1"/>
  <c r="AW17" i="1"/>
  <c r="AW16" i="1"/>
  <c r="AW15" i="1"/>
  <c r="AW14" i="1"/>
  <c r="AW13" i="1"/>
  <c r="AW11" i="1"/>
  <c r="AW9" i="1"/>
  <c r="AW8" i="1"/>
  <c r="AW4" i="1"/>
  <c r="AV109" i="1"/>
  <c r="AV108" i="1"/>
  <c r="AV107" i="1" s="1"/>
  <c r="AV106" i="1"/>
  <c r="AV105" i="1" s="1"/>
  <c r="AV104" i="1"/>
  <c r="AV103" i="1" s="1"/>
  <c r="AV102" i="1"/>
  <c r="AV101" i="1" s="1"/>
  <c r="AV99" i="1"/>
  <c r="AV100" i="1" s="1"/>
  <c r="AV97" i="1"/>
  <c r="AV96" i="1"/>
  <c r="AV95" i="1"/>
  <c r="AV94" i="1"/>
  <c r="AV93" i="1"/>
  <c r="AV92" i="1"/>
  <c r="AV87" i="1"/>
  <c r="AV86" i="1"/>
  <c r="AV85" i="1" s="1"/>
  <c r="AV84" i="1"/>
  <c r="AV83" i="1" s="1"/>
  <c r="AV82" i="1"/>
  <c r="AV81" i="1" s="1"/>
  <c r="AV80" i="1"/>
  <c r="AV79" i="1" s="1"/>
  <c r="AV77" i="1"/>
  <c r="AV78" i="1" s="1"/>
  <c r="AV75" i="1"/>
  <c r="AV74" i="1"/>
  <c r="AV73" i="1"/>
  <c r="AV72" i="1"/>
  <c r="AV71" i="1"/>
  <c r="AV70" i="1"/>
  <c r="AV65" i="1"/>
  <c r="AV64" i="1"/>
  <c r="AV63" i="1" s="1"/>
  <c r="AV62" i="1"/>
  <c r="AV61" i="1" s="1"/>
  <c r="AV60" i="1"/>
  <c r="AV59" i="1" s="1"/>
  <c r="AV58" i="1"/>
  <c r="AV57" i="1" s="1"/>
  <c r="AV55" i="1"/>
  <c r="AV56" i="1" s="1"/>
  <c r="AV53" i="1"/>
  <c r="AV52" i="1"/>
  <c r="AV51" i="1"/>
  <c r="AV50" i="1"/>
  <c r="AV49" i="1"/>
  <c r="AV48" i="1"/>
  <c r="AV43" i="1"/>
  <c r="AV42" i="1"/>
  <c r="AV40" i="1"/>
  <c r="AV39" i="1" s="1"/>
  <c r="AV38" i="1"/>
  <c r="AV37" i="1" s="1"/>
  <c r="AV36" i="1"/>
  <c r="AV35" i="1" s="1"/>
  <c r="AV33" i="1"/>
  <c r="AW34" i="1" s="1"/>
  <c r="AV31" i="1"/>
  <c r="AV30" i="1"/>
  <c r="AV29" i="1"/>
  <c r="AV28" i="1"/>
  <c r="AV27" i="1"/>
  <c r="AV26" i="1"/>
  <c r="AU34" i="1"/>
  <c r="AU12" i="1" s="1"/>
  <c r="AU4" i="1"/>
  <c r="AU8" i="1"/>
  <c r="AU9" i="1"/>
  <c r="AU11" i="1"/>
  <c r="AU13" i="1"/>
  <c r="AU14" i="1"/>
  <c r="AU15" i="1"/>
  <c r="AU16" i="1"/>
  <c r="AU17" i="1"/>
  <c r="AU18" i="1"/>
  <c r="AU19" i="1"/>
  <c r="AU20" i="1"/>
  <c r="AU21" i="1"/>
  <c r="AT4" i="1"/>
  <c r="AT8" i="1"/>
  <c r="AT9" i="1"/>
  <c r="AT11" i="1"/>
  <c r="AT13" i="1"/>
  <c r="AT14" i="1"/>
  <c r="AT15" i="1"/>
  <c r="AT16" i="1"/>
  <c r="AT17" i="1"/>
  <c r="AT18" i="1"/>
  <c r="AT19" i="1"/>
  <c r="AT20" i="1"/>
  <c r="AT21" i="1"/>
  <c r="AT34" i="1"/>
  <c r="AT12" i="1" s="1"/>
  <c r="AS21" i="1"/>
  <c r="AS20" i="1"/>
  <c r="AS19" i="1"/>
  <c r="AS18" i="1"/>
  <c r="AS17" i="1"/>
  <c r="AS16" i="1"/>
  <c r="AS15" i="1"/>
  <c r="AS14" i="1"/>
  <c r="AS13" i="1"/>
  <c r="AS11" i="1"/>
  <c r="AS9" i="1"/>
  <c r="AS8" i="1"/>
  <c r="AS4" i="1"/>
  <c r="AR109" i="1"/>
  <c r="AR108" i="1"/>
  <c r="AR107" i="1" s="1"/>
  <c r="AR106" i="1"/>
  <c r="AR105" i="1" s="1"/>
  <c r="AR104" i="1"/>
  <c r="AR103" i="1" s="1"/>
  <c r="AR102" i="1"/>
  <c r="AR101" i="1" s="1"/>
  <c r="AR99" i="1"/>
  <c r="AR100" i="1" s="1"/>
  <c r="AR97" i="1"/>
  <c r="AR96" i="1"/>
  <c r="AR95" i="1"/>
  <c r="AR94" i="1"/>
  <c r="AR93" i="1"/>
  <c r="AR92" i="1"/>
  <c r="AR65" i="1"/>
  <c r="AR64" i="1"/>
  <c r="AR62" i="1"/>
  <c r="AR61" i="1" s="1"/>
  <c r="AR60" i="1"/>
  <c r="AR59" i="1" s="1"/>
  <c r="AR58" i="1"/>
  <c r="AR57" i="1" s="1"/>
  <c r="AR55" i="1"/>
  <c r="AR56" i="1" s="1"/>
  <c r="AR53" i="1"/>
  <c r="AR52" i="1"/>
  <c r="AR51" i="1"/>
  <c r="AR50" i="1"/>
  <c r="AR49" i="1"/>
  <c r="AR48" i="1"/>
  <c r="AR43" i="1"/>
  <c r="AR42" i="1"/>
  <c r="AR41" i="1" s="1"/>
  <c r="AR40" i="1"/>
  <c r="AR39" i="1" s="1"/>
  <c r="AR38" i="1"/>
  <c r="AR37" i="1" s="1"/>
  <c r="AR36" i="1"/>
  <c r="AR35" i="1" s="1"/>
  <c r="AR33" i="1"/>
  <c r="AR31" i="1"/>
  <c r="AR30" i="1"/>
  <c r="AR29" i="1"/>
  <c r="AR28" i="1"/>
  <c r="AR27" i="1"/>
  <c r="AR26" i="1"/>
  <c r="AQ34" i="1"/>
  <c r="AQ12" i="1" s="1"/>
  <c r="AR87" i="1"/>
  <c r="AR86" i="1"/>
  <c r="AR85" i="1" s="1"/>
  <c r="AR84" i="1"/>
  <c r="AR83" i="1" s="1"/>
  <c r="AR82" i="1"/>
  <c r="AR81" i="1" s="1"/>
  <c r="AR80" i="1"/>
  <c r="AR79" i="1" s="1"/>
  <c r="AR77" i="1"/>
  <c r="AR78" i="1" s="1"/>
  <c r="AR75" i="1"/>
  <c r="AR74" i="1"/>
  <c r="AR73" i="1"/>
  <c r="AR72" i="1"/>
  <c r="AR71" i="1"/>
  <c r="AR70" i="1"/>
  <c r="AQ21" i="1"/>
  <c r="AQ20" i="1"/>
  <c r="AQ19" i="1"/>
  <c r="AQ18" i="1"/>
  <c r="AQ17" i="1"/>
  <c r="AQ16" i="1"/>
  <c r="AQ15" i="1"/>
  <c r="AQ14" i="1"/>
  <c r="AQ13" i="1"/>
  <c r="AQ11" i="1"/>
  <c r="AQ9" i="1"/>
  <c r="AQ8" i="1"/>
  <c r="AQ4" i="1"/>
  <c r="AP4" i="1"/>
  <c r="AP8" i="1"/>
  <c r="AP9" i="1"/>
  <c r="AP11" i="1"/>
  <c r="AP13" i="1"/>
  <c r="AP14" i="1"/>
  <c r="AP15" i="1"/>
  <c r="AP16" i="1"/>
  <c r="AP17" i="1"/>
  <c r="AP18" i="1"/>
  <c r="AP19" i="1"/>
  <c r="AP20" i="1"/>
  <c r="AP21" i="1"/>
  <c r="AP34" i="1"/>
  <c r="AP12" i="1" s="1"/>
  <c r="AO21" i="1"/>
  <c r="AO20" i="1"/>
  <c r="AO19" i="1"/>
  <c r="AO18" i="1"/>
  <c r="AO17" i="1"/>
  <c r="AO16" i="1"/>
  <c r="AO15" i="1"/>
  <c r="AO14" i="1"/>
  <c r="AO13" i="1"/>
  <c r="AO11" i="1"/>
  <c r="AO9" i="1"/>
  <c r="AO8" i="1"/>
  <c r="AO4" i="1"/>
  <c r="AM4" i="1"/>
  <c r="AM8" i="1"/>
  <c r="AM9" i="1"/>
  <c r="AM11" i="1"/>
  <c r="AM13" i="1"/>
  <c r="AM14" i="1"/>
  <c r="AM15" i="1"/>
  <c r="AM16" i="1"/>
  <c r="AM17" i="1"/>
  <c r="AM18" i="1"/>
  <c r="AM19" i="1"/>
  <c r="AM20" i="1"/>
  <c r="AM21" i="1"/>
  <c r="AN109" i="1"/>
  <c r="AN99" i="1"/>
  <c r="AN100" i="1" s="1"/>
  <c r="AN97" i="1"/>
  <c r="AN96" i="1"/>
  <c r="AN92" i="1"/>
  <c r="AN65" i="1"/>
  <c r="AN55" i="1"/>
  <c r="AN56" i="1" s="1"/>
  <c r="AN53" i="1"/>
  <c r="AN52" i="1"/>
  <c r="AN48" i="1"/>
  <c r="AN87" i="1"/>
  <c r="AN86" i="1"/>
  <c r="AN85" i="1" s="1"/>
  <c r="AN84" i="1"/>
  <c r="AN83" i="1" s="1"/>
  <c r="AN82" i="1"/>
  <c r="AN80" i="1"/>
  <c r="AN79" i="1" s="1"/>
  <c r="AN77" i="1"/>
  <c r="AN78" i="1" s="1"/>
  <c r="AN75" i="1"/>
  <c r="AN74" i="1"/>
  <c r="AN73" i="1"/>
  <c r="AN72" i="1"/>
  <c r="AN71" i="1"/>
  <c r="AN70" i="1"/>
  <c r="AM34" i="1"/>
  <c r="AM12" i="1" s="1"/>
  <c r="AN43" i="1"/>
  <c r="AN42" i="1"/>
  <c r="AN40" i="1"/>
  <c r="AN38" i="1"/>
  <c r="AN37" i="1" s="1"/>
  <c r="AN36" i="1"/>
  <c r="AN33" i="1"/>
  <c r="AN34" i="1" s="1"/>
  <c r="AN31" i="1"/>
  <c r="AN30" i="1"/>
  <c r="AN29" i="1"/>
  <c r="AN28" i="1"/>
  <c r="AN27" i="1"/>
  <c r="AN26" i="1"/>
  <c r="AL34" i="1"/>
  <c r="AL12" i="1" s="1"/>
  <c r="AL9" i="1"/>
  <c r="AL4" i="1"/>
  <c r="AL8" i="1"/>
  <c r="AL11" i="1"/>
  <c r="AL13" i="1"/>
  <c r="AL14" i="1"/>
  <c r="AL15" i="1"/>
  <c r="AL16" i="1"/>
  <c r="AL17" i="1"/>
  <c r="AL18" i="1"/>
  <c r="AL19" i="1"/>
  <c r="AL20" i="1"/>
  <c r="AL21" i="1"/>
  <c r="AK21" i="1"/>
  <c r="AK20" i="1"/>
  <c r="AK19" i="1"/>
  <c r="AK18" i="1"/>
  <c r="AK17" i="1"/>
  <c r="AK16" i="1"/>
  <c r="AK15" i="1"/>
  <c r="AK14" i="1"/>
  <c r="AK13" i="1"/>
  <c r="AK11" i="1"/>
  <c r="AK9" i="1"/>
  <c r="AK8" i="1"/>
  <c r="AK4" i="1"/>
  <c r="AI109" i="1"/>
  <c r="AJ109" i="1" s="1"/>
  <c r="AI108" i="1"/>
  <c r="AJ108" i="1" s="1"/>
  <c r="AI106" i="1"/>
  <c r="AJ106" i="1" s="1"/>
  <c r="AI104" i="1"/>
  <c r="AJ104" i="1" s="1"/>
  <c r="AI102" i="1"/>
  <c r="AJ102" i="1" s="1"/>
  <c r="AI99" i="1"/>
  <c r="AI100" i="1" s="1"/>
  <c r="AI97" i="1"/>
  <c r="AI96" i="1"/>
  <c r="AI95" i="1"/>
  <c r="AJ95" i="1" s="1"/>
  <c r="AI94" i="1"/>
  <c r="AJ94" i="1" s="1"/>
  <c r="AI93" i="1"/>
  <c r="AJ93" i="1" s="1"/>
  <c r="AI92" i="1"/>
  <c r="AJ92" i="1" s="1"/>
  <c r="AI87" i="1"/>
  <c r="AJ87" i="1" s="1"/>
  <c r="AI86" i="1"/>
  <c r="AJ86" i="1" s="1"/>
  <c r="AI84" i="1"/>
  <c r="AJ83" i="1" s="1"/>
  <c r="AI82" i="1"/>
  <c r="AJ82" i="1" s="1"/>
  <c r="AI80" i="1"/>
  <c r="AJ79" i="1" s="1"/>
  <c r="AI77" i="1"/>
  <c r="AI78" i="1" s="1"/>
  <c r="AI75" i="1"/>
  <c r="AI74" i="1"/>
  <c r="AI73" i="1"/>
  <c r="AJ73" i="1" s="1"/>
  <c r="AI72" i="1"/>
  <c r="AJ72" i="1" s="1"/>
  <c r="AI71" i="1"/>
  <c r="AJ71" i="1" s="1"/>
  <c r="AI70" i="1"/>
  <c r="AJ70" i="1" s="1"/>
  <c r="AI65" i="1"/>
  <c r="AJ65" i="1" s="1"/>
  <c r="AI64" i="1"/>
  <c r="AJ64" i="1" s="1"/>
  <c r="AI62" i="1"/>
  <c r="AJ62" i="1" s="1"/>
  <c r="AI60" i="1"/>
  <c r="AJ60" i="1" s="1"/>
  <c r="AI58" i="1"/>
  <c r="AJ57" i="1" s="1"/>
  <c r="AI55" i="1"/>
  <c r="AJ55" i="1" s="1"/>
  <c r="AJ56" i="1" s="1"/>
  <c r="AI53" i="1"/>
  <c r="AI52" i="1"/>
  <c r="AI51" i="1"/>
  <c r="AJ51" i="1" s="1"/>
  <c r="AI50" i="1"/>
  <c r="AJ50" i="1" s="1"/>
  <c r="AI49" i="1"/>
  <c r="AJ49" i="1" s="1"/>
  <c r="AI48" i="1"/>
  <c r="AJ48" i="1" s="1"/>
  <c r="AI43" i="1"/>
  <c r="AJ43" i="1" s="1"/>
  <c r="AI42" i="1"/>
  <c r="AJ42" i="1" s="1"/>
  <c r="AI40" i="1"/>
  <c r="AI39" i="1" s="1"/>
  <c r="AI38" i="1"/>
  <c r="AJ38" i="1" s="1"/>
  <c r="AI36" i="1"/>
  <c r="AI35" i="1" s="1"/>
  <c r="AI33" i="1"/>
  <c r="AI34" i="1" s="1"/>
  <c r="AI31" i="1"/>
  <c r="AI30" i="1"/>
  <c r="AI29" i="1"/>
  <c r="AJ29" i="1" s="1"/>
  <c r="AI28" i="1"/>
  <c r="AJ28" i="1" s="1"/>
  <c r="AI27" i="1"/>
  <c r="AJ27" i="1" s="1"/>
  <c r="AI26" i="1"/>
  <c r="AJ26" i="1" s="1"/>
  <c r="AH34" i="1"/>
  <c r="AH12" i="1" s="1"/>
  <c r="AH15" i="1"/>
  <c r="AH4" i="1"/>
  <c r="AH8" i="1"/>
  <c r="AH9" i="1"/>
  <c r="AH11" i="1"/>
  <c r="AH13" i="1"/>
  <c r="AH14" i="1"/>
  <c r="AH16" i="1"/>
  <c r="AH17" i="1"/>
  <c r="AH18" i="1"/>
  <c r="AH19" i="1"/>
  <c r="AH20" i="1"/>
  <c r="AH21" i="1"/>
  <c r="AG34" i="1"/>
  <c r="AG56" i="1"/>
  <c r="AG4" i="1"/>
  <c r="AG8" i="1"/>
  <c r="AG9" i="1"/>
  <c r="AG11" i="1"/>
  <c r="AG13" i="1"/>
  <c r="AG14" i="1"/>
  <c r="AG15" i="1"/>
  <c r="AG16" i="1"/>
  <c r="AG17" i="1"/>
  <c r="AG18" i="1"/>
  <c r="AG19" i="1"/>
  <c r="AG20" i="1"/>
  <c r="AG21" i="1"/>
  <c r="AD100" i="1"/>
  <c r="AC100" i="1"/>
  <c r="Z100" i="1"/>
  <c r="Y100" i="1"/>
  <c r="V100" i="1"/>
  <c r="U100" i="1"/>
  <c r="AF21" i="1"/>
  <c r="AF20" i="1"/>
  <c r="AF18" i="1"/>
  <c r="AF16" i="1"/>
  <c r="AF14" i="1"/>
  <c r="AF11" i="1"/>
  <c r="AF9" i="1"/>
  <c r="AF8" i="1"/>
  <c r="AF4" i="1"/>
  <c r="AE72" i="1"/>
  <c r="AE109" i="1"/>
  <c r="AE99" i="1"/>
  <c r="AE100" i="1" s="1"/>
  <c r="AE97" i="1"/>
  <c r="AE96" i="1"/>
  <c r="AE95" i="1"/>
  <c r="AE94" i="1"/>
  <c r="AE93" i="1"/>
  <c r="AE92" i="1"/>
  <c r="AE87" i="1"/>
  <c r="AE86" i="1"/>
  <c r="AE85" i="1" s="1"/>
  <c r="AE84" i="1"/>
  <c r="AE83" i="1" s="1"/>
  <c r="AE82" i="1"/>
  <c r="AE81" i="1" s="1"/>
  <c r="AE80" i="1"/>
  <c r="AE77" i="1"/>
  <c r="AE78" i="1" s="1"/>
  <c r="AE75" i="1"/>
  <c r="AE74" i="1"/>
  <c r="AE73" i="1"/>
  <c r="AE71" i="1"/>
  <c r="AE70" i="1"/>
  <c r="AA87" i="1"/>
  <c r="AA86" i="1"/>
  <c r="AA85" i="1" s="1"/>
  <c r="AA84" i="1"/>
  <c r="AA83" i="1" s="1"/>
  <c r="AA82" i="1"/>
  <c r="AA81" i="1" s="1"/>
  <c r="AA80" i="1"/>
  <c r="AA79" i="1" s="1"/>
  <c r="AA77" i="1"/>
  <c r="AA78" i="1" s="1"/>
  <c r="AA75" i="1"/>
  <c r="AA74" i="1"/>
  <c r="AA73" i="1"/>
  <c r="AA72" i="1"/>
  <c r="AA71" i="1"/>
  <c r="AA70" i="1"/>
  <c r="W87" i="1"/>
  <c r="W86" i="1"/>
  <c r="W85" i="1" s="1"/>
  <c r="W84" i="1"/>
  <c r="W83" i="1" s="1"/>
  <c r="W82" i="1"/>
  <c r="W81" i="1" s="1"/>
  <c r="W80" i="1"/>
  <c r="W79" i="1" s="1"/>
  <c r="W77" i="1"/>
  <c r="W78" i="1" s="1"/>
  <c r="W75" i="1"/>
  <c r="W74" i="1"/>
  <c r="W73" i="1"/>
  <c r="W72" i="1"/>
  <c r="W71" i="1"/>
  <c r="W70" i="1"/>
  <c r="Q78" i="1"/>
  <c r="P78" i="1"/>
  <c r="M78" i="1"/>
  <c r="L78" i="1"/>
  <c r="I78" i="1"/>
  <c r="H78" i="1"/>
  <c r="E78" i="1"/>
  <c r="D78" i="1"/>
  <c r="J56" i="1"/>
  <c r="F56" i="1"/>
  <c r="AA109" i="1"/>
  <c r="W109" i="1"/>
  <c r="R109" i="1"/>
  <c r="S109" i="1" s="1"/>
  <c r="N109" i="1"/>
  <c r="J109" i="1"/>
  <c r="F109" i="1"/>
  <c r="R87" i="1"/>
  <c r="S87" i="1" s="1"/>
  <c r="N87" i="1"/>
  <c r="J87" i="1"/>
  <c r="F87" i="1"/>
  <c r="AA65" i="1"/>
  <c r="W65" i="1"/>
  <c r="R65" i="1"/>
  <c r="S65" i="1" s="1"/>
  <c r="N65" i="1"/>
  <c r="J65" i="1"/>
  <c r="F65" i="1"/>
  <c r="AE65" i="1"/>
  <c r="AE64" i="1"/>
  <c r="AE62" i="1"/>
  <c r="AE61" i="1" s="1"/>
  <c r="AE60" i="1"/>
  <c r="AE59" i="1" s="1"/>
  <c r="AE58" i="1"/>
  <c r="AE57" i="1" s="1"/>
  <c r="AE55" i="1"/>
  <c r="AE56" i="1" s="1"/>
  <c r="AE53" i="1"/>
  <c r="AE52" i="1"/>
  <c r="AE51" i="1"/>
  <c r="AE50" i="1"/>
  <c r="AE49" i="1"/>
  <c r="AE48" i="1"/>
  <c r="Z56" i="1"/>
  <c r="Y56" i="1"/>
  <c r="V56" i="1"/>
  <c r="U56" i="1"/>
  <c r="Q56" i="1"/>
  <c r="P56" i="1"/>
  <c r="M56" i="1"/>
  <c r="L56" i="1"/>
  <c r="AC56" i="1"/>
  <c r="AD56" i="1"/>
  <c r="U4" i="1"/>
  <c r="V4" i="1"/>
  <c r="X4" i="1"/>
  <c r="Y4" i="1"/>
  <c r="Z4" i="1"/>
  <c r="AB4" i="1"/>
  <c r="AC4" i="1"/>
  <c r="AD4" i="1"/>
  <c r="U8" i="1"/>
  <c r="V8" i="1"/>
  <c r="X8" i="1"/>
  <c r="Y8" i="1"/>
  <c r="Z8" i="1"/>
  <c r="AB8" i="1"/>
  <c r="AC8" i="1"/>
  <c r="AD8" i="1"/>
  <c r="Y9" i="1"/>
  <c r="Z9" i="1"/>
  <c r="AB9" i="1"/>
  <c r="AC9" i="1"/>
  <c r="AD9" i="1"/>
  <c r="U11" i="1"/>
  <c r="V11" i="1"/>
  <c r="X11" i="1"/>
  <c r="Y11" i="1"/>
  <c r="Z11" i="1"/>
  <c r="AB11" i="1"/>
  <c r="AC11" i="1"/>
  <c r="AD11" i="1"/>
  <c r="U14" i="1"/>
  <c r="V14" i="1"/>
  <c r="X14" i="1"/>
  <c r="Y14" i="1"/>
  <c r="Z14" i="1"/>
  <c r="AB14" i="1"/>
  <c r="AC14" i="1"/>
  <c r="AD14" i="1"/>
  <c r="U16" i="1"/>
  <c r="V16" i="1"/>
  <c r="X16" i="1"/>
  <c r="Y16" i="1"/>
  <c r="Z16" i="1"/>
  <c r="AB16" i="1"/>
  <c r="AC16" i="1"/>
  <c r="AD16" i="1"/>
  <c r="U18" i="1"/>
  <c r="V18" i="1"/>
  <c r="X18" i="1"/>
  <c r="Y18" i="1"/>
  <c r="Z18" i="1"/>
  <c r="AB18" i="1"/>
  <c r="AC18" i="1"/>
  <c r="AD18" i="1"/>
  <c r="U20" i="1"/>
  <c r="V20" i="1"/>
  <c r="X20" i="1"/>
  <c r="Y20" i="1"/>
  <c r="Z20" i="1"/>
  <c r="AB20" i="1"/>
  <c r="AC20" i="1"/>
  <c r="AD20" i="1"/>
  <c r="U21" i="1"/>
  <c r="V21" i="1"/>
  <c r="X21" i="1"/>
  <c r="Y21" i="1"/>
  <c r="Z21" i="1"/>
  <c r="AB21" i="1"/>
  <c r="AC21" i="1"/>
  <c r="AD21" i="1"/>
  <c r="D4" i="1"/>
  <c r="E4" i="1"/>
  <c r="G4" i="1"/>
  <c r="H4" i="1"/>
  <c r="I4" i="1"/>
  <c r="K4" i="1"/>
  <c r="L4" i="1"/>
  <c r="M4" i="1"/>
  <c r="O4" i="1"/>
  <c r="P4" i="1"/>
  <c r="Q4" i="1"/>
  <c r="D8" i="1"/>
  <c r="E8" i="1"/>
  <c r="G8" i="1"/>
  <c r="H8" i="1"/>
  <c r="I8" i="1"/>
  <c r="K8" i="1"/>
  <c r="L8" i="1"/>
  <c r="M8" i="1"/>
  <c r="O8" i="1"/>
  <c r="P8" i="1"/>
  <c r="Q8" i="1"/>
  <c r="D9" i="1"/>
  <c r="E9" i="1"/>
  <c r="G9" i="1"/>
  <c r="H9" i="1"/>
  <c r="I9" i="1"/>
  <c r="K9" i="1"/>
  <c r="L9" i="1"/>
  <c r="M9" i="1"/>
  <c r="O9" i="1"/>
  <c r="P9" i="1"/>
  <c r="Q9" i="1"/>
  <c r="D11" i="1"/>
  <c r="E11" i="1"/>
  <c r="G11" i="1"/>
  <c r="H11" i="1"/>
  <c r="I11" i="1"/>
  <c r="K11" i="1"/>
  <c r="L11" i="1"/>
  <c r="M11" i="1"/>
  <c r="O11" i="1"/>
  <c r="P11" i="1"/>
  <c r="Q11" i="1"/>
  <c r="D14" i="1"/>
  <c r="E14" i="1"/>
  <c r="G14" i="1"/>
  <c r="H14" i="1"/>
  <c r="I14" i="1"/>
  <c r="K14" i="1"/>
  <c r="L14" i="1"/>
  <c r="M14" i="1"/>
  <c r="O14" i="1"/>
  <c r="P14" i="1"/>
  <c r="Q14" i="1"/>
  <c r="D16" i="1"/>
  <c r="E16" i="1"/>
  <c r="G16" i="1"/>
  <c r="H16" i="1"/>
  <c r="I16" i="1"/>
  <c r="K16" i="1"/>
  <c r="L16" i="1"/>
  <c r="M16" i="1"/>
  <c r="O16" i="1"/>
  <c r="P16" i="1"/>
  <c r="Q16" i="1"/>
  <c r="D18" i="1"/>
  <c r="E18" i="1"/>
  <c r="G18" i="1"/>
  <c r="H18" i="1"/>
  <c r="I18" i="1"/>
  <c r="K18" i="1"/>
  <c r="L18" i="1"/>
  <c r="M18" i="1"/>
  <c r="O18" i="1"/>
  <c r="P18" i="1"/>
  <c r="Q18" i="1"/>
  <c r="D20" i="1"/>
  <c r="E20" i="1"/>
  <c r="G20" i="1"/>
  <c r="H20" i="1"/>
  <c r="I20" i="1"/>
  <c r="K20" i="1"/>
  <c r="L20" i="1"/>
  <c r="M20" i="1"/>
  <c r="O20" i="1"/>
  <c r="P20" i="1"/>
  <c r="Q20" i="1"/>
  <c r="D21" i="1"/>
  <c r="E21" i="1"/>
  <c r="G21" i="1"/>
  <c r="H21" i="1"/>
  <c r="I21" i="1"/>
  <c r="K21" i="1"/>
  <c r="L21" i="1"/>
  <c r="M21" i="1"/>
  <c r="O21" i="1"/>
  <c r="P21" i="1"/>
  <c r="Q21" i="1"/>
  <c r="C8" i="1"/>
  <c r="C9" i="1"/>
  <c r="C11" i="1"/>
  <c r="C14" i="1"/>
  <c r="C16" i="1"/>
  <c r="C18" i="1"/>
  <c r="C20" i="1"/>
  <c r="C21" i="1"/>
  <c r="T8" i="1"/>
  <c r="T11" i="1"/>
  <c r="T14" i="1"/>
  <c r="T16" i="1"/>
  <c r="T18" i="1"/>
  <c r="T20" i="1"/>
  <c r="T21" i="1"/>
  <c r="C41" i="1"/>
  <c r="C19" i="1" s="1"/>
  <c r="C39" i="1"/>
  <c r="C17" i="1" s="1"/>
  <c r="C37" i="1"/>
  <c r="C15" i="1" s="1"/>
  <c r="C35" i="1"/>
  <c r="C13" i="1" s="1"/>
  <c r="AE40" i="1"/>
  <c r="AE39" i="1" s="1"/>
  <c r="AA40" i="1"/>
  <c r="AB39" i="1" s="1"/>
  <c r="AB17" i="1" s="1"/>
  <c r="W40" i="1"/>
  <c r="X39" i="1" s="1"/>
  <c r="X17" i="1" s="1"/>
  <c r="R40" i="1"/>
  <c r="R18" i="1" s="1"/>
  <c r="N40" i="1"/>
  <c r="N18" i="1" s="1"/>
  <c r="J40" i="1"/>
  <c r="J39" i="1" s="1"/>
  <c r="J17" i="1" s="1"/>
  <c r="F40" i="1"/>
  <c r="F18" i="1" s="1"/>
  <c r="AD41" i="1"/>
  <c r="AD19" i="1" s="1"/>
  <c r="AC41" i="1"/>
  <c r="AC19" i="1" s="1"/>
  <c r="Z41" i="1"/>
  <c r="Z19" i="1" s="1"/>
  <c r="Y41" i="1"/>
  <c r="Y19" i="1" s="1"/>
  <c r="V41" i="1"/>
  <c r="V19" i="1" s="1"/>
  <c r="U41" i="1"/>
  <c r="U19" i="1" s="1"/>
  <c r="Q41" i="1"/>
  <c r="Q19" i="1" s="1"/>
  <c r="P41" i="1"/>
  <c r="P19" i="1" s="1"/>
  <c r="M41" i="1"/>
  <c r="M19" i="1" s="1"/>
  <c r="L41" i="1"/>
  <c r="L19" i="1" s="1"/>
  <c r="I41" i="1"/>
  <c r="I19" i="1" s="1"/>
  <c r="H41" i="1"/>
  <c r="H19" i="1" s="1"/>
  <c r="E41" i="1"/>
  <c r="E19" i="1" s="1"/>
  <c r="D41" i="1"/>
  <c r="D19" i="1" s="1"/>
  <c r="AD39" i="1"/>
  <c r="AD17" i="1" s="1"/>
  <c r="AC39" i="1"/>
  <c r="AC17" i="1" s="1"/>
  <c r="Z39" i="1"/>
  <c r="Z17" i="1" s="1"/>
  <c r="Y39" i="1"/>
  <c r="Y17" i="1" s="1"/>
  <c r="V39" i="1"/>
  <c r="V17" i="1" s="1"/>
  <c r="U39" i="1"/>
  <c r="U17" i="1" s="1"/>
  <c r="Q39" i="1"/>
  <c r="Q17" i="1" s="1"/>
  <c r="P39" i="1"/>
  <c r="P17" i="1" s="1"/>
  <c r="M39" i="1"/>
  <c r="M17" i="1" s="1"/>
  <c r="L39" i="1"/>
  <c r="L17" i="1" s="1"/>
  <c r="I39" i="1"/>
  <c r="I17" i="1" s="1"/>
  <c r="H39" i="1"/>
  <c r="H17" i="1" s="1"/>
  <c r="E39" i="1"/>
  <c r="E17" i="1" s="1"/>
  <c r="D39" i="1"/>
  <c r="D17" i="1" s="1"/>
  <c r="AE42" i="1"/>
  <c r="AF41" i="1" s="1"/>
  <c r="AF19" i="1" s="1"/>
  <c r="AA42" i="1"/>
  <c r="AB41" i="1" s="1"/>
  <c r="AB19" i="1" s="1"/>
  <c r="W42" i="1"/>
  <c r="X41" i="1" s="1"/>
  <c r="X19" i="1" s="1"/>
  <c r="R42" i="1"/>
  <c r="S41" i="1" s="1"/>
  <c r="S19" i="1" s="1"/>
  <c r="N42" i="1"/>
  <c r="N20" i="1" s="1"/>
  <c r="J42" i="1"/>
  <c r="J20" i="1" s="1"/>
  <c r="F42" i="1"/>
  <c r="F20" i="1" s="1"/>
  <c r="AD37" i="1"/>
  <c r="AD15" i="1" s="1"/>
  <c r="AC37" i="1"/>
  <c r="AC15" i="1" s="1"/>
  <c r="Z37" i="1"/>
  <c r="Z15" i="1" s="1"/>
  <c r="Y37" i="1"/>
  <c r="Y15" i="1" s="1"/>
  <c r="V37" i="1"/>
  <c r="V15" i="1" s="1"/>
  <c r="U37" i="1"/>
  <c r="U15" i="1" s="1"/>
  <c r="Q37" i="1"/>
  <c r="Q15" i="1" s="1"/>
  <c r="P37" i="1"/>
  <c r="P15" i="1" s="1"/>
  <c r="M37" i="1"/>
  <c r="M15" i="1" s="1"/>
  <c r="L37" i="1"/>
  <c r="L15" i="1" s="1"/>
  <c r="I37" i="1"/>
  <c r="I15" i="1" s="1"/>
  <c r="H37" i="1"/>
  <c r="H15" i="1" s="1"/>
  <c r="E37" i="1"/>
  <c r="E15" i="1" s="1"/>
  <c r="D37" i="1"/>
  <c r="D15" i="1" s="1"/>
  <c r="AE38" i="1"/>
  <c r="AF37" i="1" s="1"/>
  <c r="AF15" i="1" s="1"/>
  <c r="AA38" i="1"/>
  <c r="AB37" i="1" s="1"/>
  <c r="AB15" i="1" s="1"/>
  <c r="W38" i="1"/>
  <c r="R38" i="1"/>
  <c r="S38" i="1" s="1"/>
  <c r="S16" i="1" s="1"/>
  <c r="N38" i="1"/>
  <c r="N37" i="1" s="1"/>
  <c r="N15" i="1" s="1"/>
  <c r="J38" i="1"/>
  <c r="J37" i="1" s="1"/>
  <c r="J15" i="1" s="1"/>
  <c r="F38" i="1"/>
  <c r="F16" i="1" s="1"/>
  <c r="AD35" i="1"/>
  <c r="AD13" i="1" s="1"/>
  <c r="AC35" i="1"/>
  <c r="AC13" i="1" s="1"/>
  <c r="Z35" i="1"/>
  <c r="Z13" i="1" s="1"/>
  <c r="Y35" i="1"/>
  <c r="Y13" i="1" s="1"/>
  <c r="V35" i="1"/>
  <c r="V13" i="1" s="1"/>
  <c r="U35" i="1"/>
  <c r="U13" i="1" s="1"/>
  <c r="Q35" i="1"/>
  <c r="Q13" i="1" s="1"/>
  <c r="P35" i="1"/>
  <c r="P13" i="1" s="1"/>
  <c r="M35" i="1"/>
  <c r="M13" i="1" s="1"/>
  <c r="L35" i="1"/>
  <c r="L13" i="1" s="1"/>
  <c r="H35" i="1"/>
  <c r="H13" i="1" s="1"/>
  <c r="I35" i="1"/>
  <c r="I13" i="1" s="1"/>
  <c r="E35" i="1"/>
  <c r="E13" i="1" s="1"/>
  <c r="D35" i="1"/>
  <c r="D13" i="1" s="1"/>
  <c r="AE36" i="1"/>
  <c r="AF35" i="1" s="1"/>
  <c r="AF13" i="1" s="1"/>
  <c r="AA36" i="1"/>
  <c r="AA35" i="1" s="1"/>
  <c r="W36" i="1"/>
  <c r="X35" i="1" s="1"/>
  <c r="X13" i="1" s="1"/>
  <c r="R36" i="1"/>
  <c r="R35" i="1" s="1"/>
  <c r="R13" i="1" s="1"/>
  <c r="N36" i="1"/>
  <c r="N35" i="1" s="1"/>
  <c r="N13" i="1" s="1"/>
  <c r="J36" i="1"/>
  <c r="J14" i="1" s="1"/>
  <c r="F36" i="1"/>
  <c r="F14" i="1" s="1"/>
  <c r="AE43" i="1"/>
  <c r="AE33" i="1"/>
  <c r="AF34" i="1" s="1"/>
  <c r="AE31" i="1"/>
  <c r="AE30" i="1"/>
  <c r="AE29" i="1"/>
  <c r="AE28" i="1"/>
  <c r="AE27" i="1"/>
  <c r="AE26" i="1"/>
  <c r="AD34" i="1"/>
  <c r="AC34" i="1"/>
  <c r="Z34" i="1"/>
  <c r="Y34" i="1"/>
  <c r="V34" i="1"/>
  <c r="U34" i="1"/>
  <c r="Q34" i="1"/>
  <c r="P34" i="1"/>
  <c r="M34" i="1"/>
  <c r="L34" i="1"/>
  <c r="I34" i="1"/>
  <c r="H34" i="1"/>
  <c r="E34" i="1"/>
  <c r="D34" i="1"/>
  <c r="C34" i="1"/>
  <c r="C12" i="1" s="1"/>
  <c r="AA27" i="1"/>
  <c r="AA28" i="1"/>
  <c r="AA29" i="1"/>
  <c r="W27" i="1"/>
  <c r="W28" i="1"/>
  <c r="W29" i="1"/>
  <c r="R27" i="1"/>
  <c r="S27" i="1" s="1"/>
  <c r="R28" i="1"/>
  <c r="S28" i="1" s="1"/>
  <c r="R29" i="1"/>
  <c r="S29" i="1" s="1"/>
  <c r="N27" i="1"/>
  <c r="N28" i="1"/>
  <c r="N29" i="1"/>
  <c r="J27" i="1"/>
  <c r="J28" i="1"/>
  <c r="J29" i="1"/>
  <c r="J30" i="1"/>
  <c r="F27" i="1"/>
  <c r="F28" i="1"/>
  <c r="F29" i="1"/>
  <c r="AA43" i="1"/>
  <c r="W43" i="1"/>
  <c r="R43" i="1"/>
  <c r="S43" i="1" s="1"/>
  <c r="N43" i="1"/>
  <c r="J43" i="1"/>
  <c r="F43" i="1"/>
  <c r="AA55" i="1"/>
  <c r="AA56" i="1" s="1"/>
  <c r="AA53" i="1"/>
  <c r="AA52" i="1"/>
  <c r="AA48" i="1"/>
  <c r="AA99" i="1"/>
  <c r="AB100" i="1" s="1"/>
  <c r="AA96" i="1"/>
  <c r="AA92" i="1"/>
  <c r="AA33" i="1"/>
  <c r="AB34" i="1" s="1"/>
  <c r="AA31" i="1"/>
  <c r="AA30" i="1"/>
  <c r="AA26" i="1"/>
  <c r="C4" i="1"/>
  <c r="F70" i="1"/>
  <c r="F74" i="1"/>
  <c r="F75" i="1"/>
  <c r="R99" i="1"/>
  <c r="S99" i="1" s="1"/>
  <c r="T100" i="1" s="1"/>
  <c r="R97" i="1"/>
  <c r="R96" i="1"/>
  <c r="R92" i="1"/>
  <c r="S92" i="1" s="1"/>
  <c r="R77" i="1"/>
  <c r="S77" i="1" s="1"/>
  <c r="S78" i="1" s="1"/>
  <c r="R75" i="1"/>
  <c r="R74" i="1"/>
  <c r="R70" i="1"/>
  <c r="S70" i="1" s="1"/>
  <c r="R55" i="1"/>
  <c r="S55" i="1" s="1"/>
  <c r="R53" i="1"/>
  <c r="R52" i="1"/>
  <c r="R48" i="1"/>
  <c r="S48" i="1" s="1"/>
  <c r="R33" i="1"/>
  <c r="R31" i="1"/>
  <c r="R30" i="1"/>
  <c r="R26" i="1"/>
  <c r="N99" i="1"/>
  <c r="N97" i="1"/>
  <c r="N96" i="1"/>
  <c r="N92" i="1"/>
  <c r="N77" i="1"/>
  <c r="N78" i="1" s="1"/>
  <c r="N75" i="1"/>
  <c r="N74" i="1"/>
  <c r="N70" i="1"/>
  <c r="N55" i="1"/>
  <c r="O56" i="1" s="1"/>
  <c r="N53" i="1"/>
  <c r="N52" i="1"/>
  <c r="N48" i="1"/>
  <c r="N33" i="1"/>
  <c r="N34" i="1" s="1"/>
  <c r="N31" i="1"/>
  <c r="N30" i="1"/>
  <c r="N26" i="1"/>
  <c r="J99" i="1"/>
  <c r="J97" i="1"/>
  <c r="J96" i="1"/>
  <c r="J92" i="1"/>
  <c r="J77" i="1"/>
  <c r="J78" i="1" s="1"/>
  <c r="J75" i="1"/>
  <c r="J74" i="1"/>
  <c r="J70" i="1"/>
  <c r="J55" i="1"/>
  <c r="K56" i="1" s="1"/>
  <c r="J53" i="1"/>
  <c r="J52" i="1"/>
  <c r="J48" i="1"/>
  <c r="J33" i="1"/>
  <c r="K34" i="1" s="1"/>
  <c r="J31" i="1"/>
  <c r="J26" i="1"/>
  <c r="F99" i="1"/>
  <c r="F97" i="1"/>
  <c r="F96" i="1"/>
  <c r="F92" i="1"/>
  <c r="F77" i="1"/>
  <c r="G78" i="1" s="1"/>
  <c r="F55" i="1"/>
  <c r="F53" i="1"/>
  <c r="F52" i="1"/>
  <c r="F48" i="1"/>
  <c r="F33" i="1"/>
  <c r="F34" i="1" s="1"/>
  <c r="F31" i="1"/>
  <c r="F30" i="1"/>
  <c r="F26" i="1"/>
  <c r="W33" i="1"/>
  <c r="W34" i="1" s="1"/>
  <c r="W55" i="1"/>
  <c r="W56" i="1" s="1"/>
  <c r="W53" i="1"/>
  <c r="W52" i="1"/>
  <c r="W48" i="1"/>
  <c r="T4" i="1"/>
  <c r="W26" i="1"/>
  <c r="W30" i="1"/>
  <c r="W31" i="1"/>
  <c r="W92" i="1"/>
  <c r="W96" i="1"/>
  <c r="T97" i="1"/>
  <c r="T9" i="1" s="1"/>
  <c r="U97" i="1"/>
  <c r="U9" i="1" s="1"/>
  <c r="V97" i="1"/>
  <c r="V9" i="1" s="1"/>
  <c r="X97" i="1"/>
  <c r="X9" i="1" s="1"/>
  <c r="W99" i="1"/>
  <c r="X100" i="1" s="1"/>
  <c r="AJ33" i="1"/>
  <c r="AK34" i="1" s="1"/>
  <c r="AK12" i="1" s="1"/>
  <c r="AJ99" i="1"/>
  <c r="AJ100" i="1" s="1"/>
  <c r="J41" i="1" l="1"/>
  <c r="J19" i="1" s="1"/>
  <c r="AZ101" i="1"/>
  <c r="AE37" i="1"/>
  <c r="BR52" i="1"/>
  <c r="BR8" i="1"/>
  <c r="BR53" i="1"/>
  <c r="BR9" i="1" s="1"/>
  <c r="BR10" i="1"/>
  <c r="AA10" i="1"/>
  <c r="H12" i="1"/>
  <c r="AZ34" i="1"/>
  <c r="AB56" i="1"/>
  <c r="AB12" i="1" s="1"/>
  <c r="N9" i="1"/>
  <c r="I12" i="1"/>
  <c r="AJ31" i="1"/>
  <c r="S97" i="1"/>
  <c r="AJ85" i="1"/>
  <c r="W10" i="1"/>
  <c r="AZ61" i="1"/>
  <c r="BI18" i="1"/>
  <c r="AJ61" i="1"/>
  <c r="AI61" i="1"/>
  <c r="BI63" i="1"/>
  <c r="BI19" i="1" s="1"/>
  <c r="AJ53" i="1"/>
  <c r="AJ80" i="1"/>
  <c r="AI79" i="1"/>
  <c r="N4" i="1"/>
  <c r="J16" i="1"/>
  <c r="W16" i="1"/>
  <c r="AW100" i="1"/>
  <c r="AW12" i="1" s="1"/>
  <c r="N56" i="1"/>
  <c r="N12" i="1" s="1"/>
  <c r="AI81" i="1"/>
  <c r="AJ81" i="1"/>
  <c r="AN9" i="1"/>
  <c r="AA37" i="1"/>
  <c r="AA15" i="1" s="1"/>
  <c r="AJ52" i="1"/>
  <c r="G37" i="1"/>
  <c r="G15" i="1" s="1"/>
  <c r="AI83" i="1"/>
  <c r="G41" i="1"/>
  <c r="G19" i="1" s="1"/>
  <c r="BG12" i="1"/>
  <c r="P12" i="1"/>
  <c r="AJ76" i="1"/>
  <c r="AJ105" i="1"/>
  <c r="AJ37" i="1"/>
  <c r="K39" i="1"/>
  <c r="K17" i="1" s="1"/>
  <c r="M12" i="1"/>
  <c r="AD12" i="1"/>
  <c r="BE10" i="1"/>
  <c r="AI37" i="1"/>
  <c r="E12" i="1"/>
  <c r="BE9" i="1"/>
  <c r="J18" i="1"/>
  <c r="K78" i="1"/>
  <c r="K12" i="1" s="1"/>
  <c r="W35" i="1"/>
  <c r="W13" i="1" s="1"/>
  <c r="AA100" i="1"/>
  <c r="AG12" i="1"/>
  <c r="J34" i="1"/>
  <c r="J12" i="1" s="1"/>
  <c r="AX12" i="1"/>
  <c r="L12" i="1"/>
  <c r="BD12" i="1"/>
  <c r="AI105" i="1"/>
  <c r="AJ103" i="1"/>
  <c r="R78" i="1"/>
  <c r="AI103" i="1"/>
  <c r="AC12" i="1"/>
  <c r="W100" i="1"/>
  <c r="W12" i="1" s="1"/>
  <c r="AJ74" i="1"/>
  <c r="AE21" i="1"/>
  <c r="BA107" i="1"/>
  <c r="AZ107" i="1"/>
  <c r="AI101" i="1"/>
  <c r="BA104" i="1"/>
  <c r="AR16" i="1"/>
  <c r="AN14" i="1"/>
  <c r="AJ63" i="1"/>
  <c r="W18" i="1"/>
  <c r="S35" i="1"/>
  <c r="S13" i="1" s="1"/>
  <c r="AJ41" i="1"/>
  <c r="AE35" i="1"/>
  <c r="BA35" i="1"/>
  <c r="K37" i="1"/>
  <c r="K15" i="1" s="1"/>
  <c r="F37" i="1"/>
  <c r="F15" i="1" s="1"/>
  <c r="W39" i="1"/>
  <c r="W17" i="1" s="1"/>
  <c r="AJ40" i="1"/>
  <c r="N41" i="1"/>
  <c r="N19" i="1" s="1"/>
  <c r="AV16" i="1"/>
  <c r="F39" i="1"/>
  <c r="F17" i="1" s="1"/>
  <c r="J35" i="1"/>
  <c r="J13" i="1" s="1"/>
  <c r="AI41" i="1"/>
  <c r="O41" i="1"/>
  <c r="O19" i="1" s="1"/>
  <c r="R14" i="1"/>
  <c r="O39" i="1"/>
  <c r="O17" i="1" s="1"/>
  <c r="AA20" i="1"/>
  <c r="AA41" i="1"/>
  <c r="AA19" i="1" s="1"/>
  <c r="G39" i="1"/>
  <c r="G17" i="1" s="1"/>
  <c r="BA40" i="1"/>
  <c r="AE41" i="1"/>
  <c r="AA39" i="1"/>
  <c r="AA17" i="1" s="1"/>
  <c r="K41" i="1"/>
  <c r="K19" i="1" s="1"/>
  <c r="G35" i="1"/>
  <c r="G13" i="1" s="1"/>
  <c r="AJ32" i="1"/>
  <c r="AZ63" i="1"/>
  <c r="AI57" i="1"/>
  <c r="AI13" i="1" s="1"/>
  <c r="F9" i="1"/>
  <c r="AA18" i="1"/>
  <c r="AB35" i="1"/>
  <c r="AB13" i="1" s="1"/>
  <c r="F21" i="1"/>
  <c r="AJ98" i="1"/>
  <c r="AY12" i="1"/>
  <c r="S39" i="1"/>
  <c r="S17" i="1" s="1"/>
  <c r="AI85" i="1"/>
  <c r="AZ39" i="1"/>
  <c r="AZ17" i="1" s="1"/>
  <c r="BE21" i="1"/>
  <c r="AJ59" i="1"/>
  <c r="R39" i="1"/>
  <c r="R17" i="1" s="1"/>
  <c r="X56" i="1"/>
  <c r="AJ4" i="1"/>
  <c r="AI9" i="1"/>
  <c r="AN20" i="1"/>
  <c r="AJ54" i="1"/>
  <c r="BA61" i="1"/>
  <c r="BJ12" i="1"/>
  <c r="AI16" i="1"/>
  <c r="W20" i="1"/>
  <c r="X34" i="1"/>
  <c r="R56" i="1"/>
  <c r="AE18" i="1"/>
  <c r="BA97" i="1"/>
  <c r="BA77" i="1"/>
  <c r="BA78" i="1" s="1"/>
  <c r="AZ59" i="1"/>
  <c r="AI63" i="1"/>
  <c r="AJ101" i="1"/>
  <c r="AA16" i="1"/>
  <c r="F35" i="1"/>
  <c r="F13" i="1" s="1"/>
  <c r="S40" i="1"/>
  <c r="S18" i="1" s="1"/>
  <c r="F78" i="1"/>
  <c r="F12" i="1" s="1"/>
  <c r="Y12" i="1"/>
  <c r="BA52" i="1"/>
  <c r="AV21" i="1"/>
  <c r="AZ20" i="1"/>
  <c r="AN18" i="1"/>
  <c r="AE16" i="1"/>
  <c r="AI59" i="1"/>
  <c r="W41" i="1"/>
  <c r="W19" i="1" s="1"/>
  <c r="R11" i="1"/>
  <c r="AZ79" i="1"/>
  <c r="J4" i="1"/>
  <c r="AR13" i="1"/>
  <c r="AV34" i="1"/>
  <c r="AV12" i="1" s="1"/>
  <c r="BA30" i="1"/>
  <c r="BE4" i="1"/>
  <c r="W4" i="1"/>
  <c r="S52" i="1"/>
  <c r="AJ96" i="1"/>
  <c r="AN35" i="1"/>
  <c r="AN13" i="1" s="1"/>
  <c r="AR15" i="1"/>
  <c r="BA59" i="1"/>
  <c r="BA74" i="1"/>
  <c r="BA106" i="1"/>
  <c r="W21" i="1"/>
  <c r="AA13" i="1"/>
  <c r="AA4" i="1"/>
  <c r="AJ21" i="1"/>
  <c r="AN16" i="1"/>
  <c r="BA101" i="1"/>
  <c r="BA21" i="1"/>
  <c r="BA81" i="1"/>
  <c r="BA105" i="1"/>
  <c r="N8" i="1"/>
  <c r="AE20" i="1"/>
  <c r="N21" i="1"/>
  <c r="AJ20" i="1"/>
  <c r="AR8" i="1"/>
  <c r="AV15" i="1"/>
  <c r="W8" i="1"/>
  <c r="J8" i="1"/>
  <c r="Q12" i="1"/>
  <c r="AR9" i="1"/>
  <c r="R9" i="1"/>
  <c r="AI8" i="1"/>
  <c r="AV20" i="1"/>
  <c r="BA53" i="1"/>
  <c r="AV4" i="1"/>
  <c r="AZ81" i="1"/>
  <c r="AJ16" i="1"/>
  <c r="S56" i="1"/>
  <c r="T56" i="1"/>
  <c r="AI11" i="1"/>
  <c r="AJ107" i="1"/>
  <c r="AI21" i="1"/>
  <c r="W14" i="1"/>
  <c r="AE34" i="1"/>
  <c r="AE12" i="1" s="1"/>
  <c r="F11" i="1"/>
  <c r="S31" i="1"/>
  <c r="S96" i="1"/>
  <c r="J9" i="1"/>
  <c r="F41" i="1"/>
  <c r="F19" i="1" s="1"/>
  <c r="V12" i="1"/>
  <c r="AE9" i="1"/>
  <c r="AZ9" i="1"/>
  <c r="AR21" i="1"/>
  <c r="BI14" i="1"/>
  <c r="AI20" i="1"/>
  <c r="R37" i="1"/>
  <c r="R15" i="1" s="1"/>
  <c r="N39" i="1"/>
  <c r="N17" i="1" s="1"/>
  <c r="AF39" i="1"/>
  <c r="AF17" i="1" s="1"/>
  <c r="R21" i="1"/>
  <c r="BA76" i="1"/>
  <c r="BA83" i="1"/>
  <c r="AR11" i="1"/>
  <c r="T37" i="1"/>
  <c r="T15" i="1" s="1"/>
  <c r="AI107" i="1"/>
  <c r="AJ36" i="1"/>
  <c r="S37" i="1"/>
  <c r="S15" i="1" s="1"/>
  <c r="N14" i="1"/>
  <c r="F4" i="1"/>
  <c r="D12" i="1"/>
  <c r="U12" i="1"/>
  <c r="AV13" i="1"/>
  <c r="AV18" i="1"/>
  <c r="AZ14" i="1"/>
  <c r="BA80" i="1"/>
  <c r="BI16" i="1"/>
  <c r="AN12" i="1"/>
  <c r="S21" i="1"/>
  <c r="R4" i="1"/>
  <c r="Z12" i="1"/>
  <c r="AN11" i="1"/>
  <c r="AN39" i="1"/>
  <c r="AN17" i="1" s="1"/>
  <c r="BA96" i="1"/>
  <c r="AZ37" i="1"/>
  <c r="AZ4" i="1"/>
  <c r="BA36" i="1"/>
  <c r="BA98" i="1"/>
  <c r="BE17" i="1"/>
  <c r="AJ77" i="1"/>
  <c r="AJ78" i="1" s="1"/>
  <c r="R20" i="1"/>
  <c r="AJ35" i="1"/>
  <c r="O35" i="1"/>
  <c r="O13" i="1" s="1"/>
  <c r="S75" i="1"/>
  <c r="AA8" i="1"/>
  <c r="AE8" i="1"/>
  <c r="J21" i="1"/>
  <c r="AA21" i="1"/>
  <c r="AE14" i="1"/>
  <c r="AN8" i="1"/>
  <c r="AN4" i="1"/>
  <c r="AR20" i="1"/>
  <c r="BA75" i="1"/>
  <c r="AN10" i="1"/>
  <c r="AZ11" i="1"/>
  <c r="AZ103" i="1"/>
  <c r="AZ21" i="1"/>
  <c r="AR34" i="1"/>
  <c r="AR12" i="1" s="1"/>
  <c r="AI10" i="1"/>
  <c r="BC12" i="1"/>
  <c r="AJ75" i="1"/>
  <c r="R41" i="1"/>
  <c r="R19" i="1" s="1"/>
  <c r="W11" i="1"/>
  <c r="O34" i="1"/>
  <c r="S42" i="1"/>
  <c r="AE17" i="1"/>
  <c r="AE4" i="1"/>
  <c r="AO34" i="1"/>
  <c r="AO12" i="1" s="1"/>
  <c r="AN41" i="1"/>
  <c r="AN19" i="1" s="1"/>
  <c r="AN81" i="1"/>
  <c r="AN15" i="1" s="1"/>
  <c r="AV8" i="1"/>
  <c r="AR10" i="1"/>
  <c r="AZ16" i="1"/>
  <c r="BA38" i="1"/>
  <c r="BA84" i="1"/>
  <c r="BI56" i="1"/>
  <c r="BI12" i="1" s="1"/>
  <c r="S53" i="1"/>
  <c r="N11" i="1"/>
  <c r="N16" i="1"/>
  <c r="AE63" i="1"/>
  <c r="AE79" i="1"/>
  <c r="AJ58" i="1"/>
  <c r="AR4" i="1"/>
  <c r="AR14" i="1"/>
  <c r="BB34" i="1"/>
  <c r="BB12" i="1" s="1"/>
  <c r="BE20" i="1"/>
  <c r="BE63" i="1"/>
  <c r="BE19" i="1" s="1"/>
  <c r="BE8" i="1"/>
  <c r="AJ34" i="1"/>
  <c r="AE11" i="1"/>
  <c r="W97" i="1"/>
  <c r="AA14" i="1"/>
  <c r="F8" i="1"/>
  <c r="S30" i="1"/>
  <c r="K35" i="1"/>
  <c r="K13" i="1" s="1"/>
  <c r="R16" i="1"/>
  <c r="AF56" i="1"/>
  <c r="AF12" i="1" s="1"/>
  <c r="AN21" i="1"/>
  <c r="AV17" i="1"/>
  <c r="BA32" i="1"/>
  <c r="AZ100" i="1"/>
  <c r="BE12" i="1"/>
  <c r="S26" i="1"/>
  <c r="S4" i="1" s="1"/>
  <c r="AJ39" i="1"/>
  <c r="AA97" i="1"/>
  <c r="AA9" i="1" s="1"/>
  <c r="S74" i="1"/>
  <c r="AR17" i="1"/>
  <c r="AR63" i="1"/>
  <c r="AR19" i="1" s="1"/>
  <c r="AV41" i="1"/>
  <c r="AV19" i="1" s="1"/>
  <c r="AZ8" i="1"/>
  <c r="BE79" i="1"/>
  <c r="BE13" i="1" s="1"/>
  <c r="BE14" i="1"/>
  <c r="BF100" i="1"/>
  <c r="AA34" i="1"/>
  <c r="AZ57" i="1"/>
  <c r="BA57" i="1"/>
  <c r="AJ30" i="1"/>
  <c r="S33" i="1"/>
  <c r="AI14" i="1"/>
  <c r="AI4" i="1"/>
  <c r="AI56" i="1"/>
  <c r="AI12" i="1" s="1"/>
  <c r="J11" i="1"/>
  <c r="O37" i="1"/>
  <c r="O15" i="1" s="1"/>
  <c r="R8" i="1"/>
  <c r="AV9" i="1"/>
  <c r="BA4" i="1"/>
  <c r="AZ10" i="1"/>
  <c r="BA85" i="1"/>
  <c r="AZ85" i="1"/>
  <c r="BE16" i="1"/>
  <c r="R34" i="1"/>
  <c r="X37" i="1"/>
  <c r="X15" i="1" s="1"/>
  <c r="W37" i="1"/>
  <c r="W15" i="1" s="1"/>
  <c r="AI18" i="1"/>
  <c r="AJ84" i="1"/>
  <c r="G34" i="1"/>
  <c r="G12" i="1" s="1"/>
  <c r="AA11" i="1"/>
  <c r="S36" i="1"/>
  <c r="O78" i="1"/>
  <c r="AE15" i="1"/>
  <c r="BA31" i="1"/>
  <c r="AV11" i="1"/>
  <c r="AE10" i="1"/>
  <c r="BA34" i="1"/>
  <c r="BE18" i="1"/>
  <c r="AS34" i="1"/>
  <c r="AS12" i="1" s="1"/>
  <c r="AV10" i="1"/>
  <c r="BA42" i="1"/>
  <c r="BA55" i="1"/>
  <c r="BA56" i="1" s="1"/>
  <c r="BA64" i="1"/>
  <c r="BE37" i="1"/>
  <c r="BE15" i="1" s="1"/>
  <c r="BF34" i="1"/>
  <c r="BA54" i="1"/>
  <c r="AZ18" i="1"/>
  <c r="AR18" i="1"/>
  <c r="AV14" i="1"/>
  <c r="AZ41" i="1"/>
  <c r="BE11" i="1"/>
  <c r="R12" i="1" l="1"/>
  <c r="AZ12" i="1"/>
  <c r="O12" i="1"/>
  <c r="X12" i="1"/>
  <c r="T39" i="1"/>
  <c r="T17" i="1" s="1"/>
  <c r="AE13" i="1"/>
  <c r="AJ17" i="1"/>
  <c r="AJ18" i="1"/>
  <c r="AJ19" i="1"/>
  <c r="AI17" i="1"/>
  <c r="AJ15" i="1"/>
  <c r="BA19" i="1"/>
  <c r="AZ13" i="1"/>
  <c r="S9" i="1"/>
  <c r="BA17" i="1"/>
  <c r="BA8" i="1"/>
  <c r="AJ10" i="1"/>
  <c r="AA12" i="1"/>
  <c r="AJ13" i="1"/>
  <c r="AI15" i="1"/>
  <c r="BA16" i="1"/>
  <c r="BA15" i="1"/>
  <c r="AI19" i="1"/>
  <c r="AE19" i="1"/>
  <c r="AZ15" i="1"/>
  <c r="BA18" i="1"/>
  <c r="BA14" i="1"/>
  <c r="BA13" i="1"/>
  <c r="AZ19" i="1"/>
  <c r="AJ11" i="1"/>
  <c r="AJ8" i="1"/>
  <c r="AJ12" i="1"/>
  <c r="BA9" i="1"/>
  <c r="AJ14" i="1"/>
  <c r="BF12" i="1"/>
  <c r="S20" i="1"/>
  <c r="T41" i="1"/>
  <c r="T19" i="1" s="1"/>
  <c r="BA20" i="1"/>
  <c r="BA11" i="1"/>
  <c r="T34" i="1"/>
  <c r="T12" i="1" s="1"/>
  <c r="S11" i="1"/>
  <c r="S34" i="1"/>
  <c r="S12" i="1" s="1"/>
  <c r="S8" i="1"/>
  <c r="BA10" i="1"/>
  <c r="BA12" i="1"/>
  <c r="S14" i="1"/>
  <c r="T35" i="1"/>
  <c r="T13" i="1" s="1"/>
  <c r="AJ97" i="1"/>
  <c r="AJ9" i="1" s="1"/>
  <c r="W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Marina Dokken</author>
  </authors>
  <commentList>
    <comment ref="B26" authorId="0" shapeId="0" xr:uid="{3724C1CB-18B5-4760-9B5E-41ADF657A192}">
      <text>
        <r>
          <rPr>
            <b/>
            <sz val="9"/>
            <color indexed="81"/>
            <rFont val="Tahoma"/>
            <family val="2"/>
          </rPr>
          <t>Marina Dokken:</t>
        </r>
        <r>
          <rPr>
            <sz val="9"/>
            <color indexed="81"/>
            <rFont val="Tahoma"/>
            <family val="2"/>
          </rPr>
          <t xml:space="preserve">
jan20-dec20 old calculation. Jan.21-dd average of the month is auc</t>
        </r>
      </text>
    </comment>
  </commentList>
</comments>
</file>

<file path=xl/sharedStrings.xml><?xml version="1.0" encoding="utf-8"?>
<sst xmlns="http://schemas.openxmlformats.org/spreadsheetml/2006/main" count="839" uniqueCount="112">
  <si>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</si>
  <si>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</si>
  <si>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</si>
  <si>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</si>
  <si>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</si>
  <si>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</si>
  <si>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</si>
  <si>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</si>
  <si>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</si>
  <si>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</si>
  <si>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</si>
  <si>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</si>
  <si>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</si>
  <si>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</si>
  <si>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</si>
  <si>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</si>
  <si>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</si>
  <si>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</si>
  <si>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</si>
  <si>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</si>
  <si>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</si>
  <si>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</si>
  <si>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</si>
  <si>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</si>
  <si>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</si>
  <si>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</si>
  <si>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</si>
  <si>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</si>
  <si>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</si>
  <si>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</si>
  <si>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</si>
  <si>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</si>
  <si>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</si>
  <si>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</si>
  <si>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</si>
  <si>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</si>
  <si>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</si>
  <si>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</si>
  <si>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</si>
  <si>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</si>
  <si>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</si>
  <si>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</si>
  <si>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</si>
  <si>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</si>
  <si>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</si>
  <si>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</si>
  <si>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</si>
  <si>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</si>
  <si>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</si>
  <si>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</si>
  <si>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</si>
  <si>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</si>
  <si>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</si>
  <si>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</si>
  <si>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</si>
  <si>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</si>
  <si>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</si>
  <si>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</si>
  <si>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</si>
  <si>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</si>
  <si>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</si>
  <si>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</si>
  <si>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</si>
  <si>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</si>
  <si>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</si>
  <si>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</si>
  <si>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</si>
  <si>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</si>
  <si>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</si>
  <si>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</si>
  <si>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</si>
  <si>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</si>
  <si>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</si>
  <si>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</si>
  <si>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</si>
  <si>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</si>
  <si>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</si>
  <si>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</si>
  <si>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</si>
  <si>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</si>
  <si>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</si>
  <si>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</si>
  <si>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</si>
  <si>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</si>
  <si>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</si>
  <si>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</si>
  <si>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r>
      <t>FX rate (EUR/NOK - 10.35)</t>
    </r>
    <r>
      <rPr>
        <sz val="11"/>
        <color theme="1"/>
        <rFont val="Calibri"/>
        <family val="2"/>
        <scheme val="minor"/>
      </rPr>
      <t>.</t>
    </r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</si>
  <si>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</si>
  <si>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</si>
  <si>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</si>
  <si>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</si>
  <si>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</si>
  <si>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r>
      <t>FX rate (EUR/DKK - 7.437292)</t>
    </r>
    <r>
      <rPr>
        <sz val="11"/>
        <color theme="1"/>
        <rFont val="Calibri"/>
        <family val="2"/>
        <scheme val="minor"/>
      </rPr>
      <t>.</t>
    </r>
  </si>
  <si>
    <t>N/A</t>
  </si>
  <si>
    <t>Euronext Securities - Porto</t>
  </si>
  <si>
    <t>Euronext Securities - Milan</t>
  </si>
  <si>
    <t>18,3%</t>
  </si>
  <si>
    <t>78,4%</t>
  </si>
  <si>
    <t>3,3%</t>
  </si>
  <si>
    <t>0,6</t>
  </si>
  <si>
    <t>Sept.23</t>
  </si>
  <si>
    <t>Oct.23</t>
  </si>
  <si>
    <t>Nov.23</t>
  </si>
  <si>
    <t>-</t>
  </si>
  <si>
    <t>Des.23</t>
  </si>
  <si>
    <t>Q3-23</t>
  </si>
  <si>
    <t>Q4-23</t>
  </si>
  <si>
    <t>FY-23</t>
  </si>
  <si>
    <t>Jan.24</t>
  </si>
  <si>
    <t>Feb.24</t>
  </si>
  <si>
    <t>Mar.24</t>
  </si>
  <si>
    <t>Apr.24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</si>
</sst>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2" tint="-9.9948118533890809E-2"/>
      </left>
      <right/>
      <top/>
      <bottom/>
      <diagonal/>
    </border>
  </borders>
  <cellStyleXfs count="4555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43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14" fillId="0" borderId="0"/>
    <xf numFmtId="43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4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4" fillId="0" borderId="0"/>
    <xf numFmtId="9" fontId="4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2" fillId="11" borderId="12" applyNumberForma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164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2" fillId="0" borderId="14" applyNumberFormat="0" applyFill="0" applyAlignment="0" applyProtection="0"/>
    <xf numFmtId="0" fontId="12" fillId="0" borderId="14" applyNumberFormat="0" applyFill="0" applyAlignment="0" applyProtection="0"/>
    <xf numFmtId="0" fontId="12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" fillId="0" borderId="14" applyNumberFormat="0" applyFill="0" applyAlignment="0" applyProtection="0"/>
    <xf numFmtId="0" fontId="35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4" fillId="0" borderId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0" fontId="4" fillId="12" borderId="13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4" fillId="0" borderId="0"/>
    <xf numFmtId="0" fontId="4" fillId="12" borderId="13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2" borderId="13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4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0" borderId="0"/>
    <xf numFmtId="0" fontId="4" fillId="0" borderId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13" applyNumberFormat="0" applyFont="0" applyAlignment="0" applyProtection="0"/>
    <xf numFmtId="0" fontId="4" fillId="12" borderId="1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9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9" fillId="0" borderId="0"/>
    <xf numFmtId="164" fontId="1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" fillId="0" borderId="0"/>
    <xf numFmtId="0" fontId="36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165" fontId="5" fillId="2" borderId="1" xfId="1" applyNumberFormat="1" applyFont="1" applyFill="1" applyBorder="1"/>
    <xf numFmtId="165" fontId="5" fillId="3" borderId="1" xfId="1" applyNumberFormat="1" applyFont="1" applyFill="1" applyBorder="1"/>
    <xf numFmtId="0" fontId="5" fillId="2" borderId="0" xfId="0" applyFont="1" applyFill="1" applyAlignment="1">
      <alignment horizontal="left"/>
    </xf>
    <xf numFmtId="17" fontId="6" fillId="4" borderId="2" xfId="1" applyNumberFormat="1" applyFont="1" applyFill="1" applyBorder="1" applyAlignment="1">
      <alignment horizontal="center" vertical="center"/>
    </xf>
    <xf numFmtId="17" fontId="6" fillId="5" borderId="3" xfId="1" applyNumberFormat="1" applyFont="1" applyFill="1" applyBorder="1" applyAlignment="1">
      <alignment horizontal="center" vertical="center"/>
    </xf>
    <xf numFmtId="17" fontId="6" fillId="4" borderId="3" xfId="1" applyNumberFormat="1" applyFont="1" applyFill="1" applyBorder="1" applyAlignment="1">
      <alignment horizontal="center" vertical="center"/>
    </xf>
    <xf numFmtId="17" fontId="8" fillId="4" borderId="0" xfId="0" applyNumberFormat="1" applyFont="1" applyFill="1" applyAlignment="1">
      <alignment horizontal="center" vertical="center" wrapText="1" readingOrder="1"/>
    </xf>
    <xf numFmtId="17" fontId="7" fillId="4" borderId="4" xfId="1" quotePrefix="1" applyNumberFormat="1" applyFont="1" applyFill="1" applyBorder="1" applyAlignment="1">
      <alignment horizontal="center" vertical="center" wrapText="1"/>
    </xf>
    <xf numFmtId="17" fontId="7" fillId="5" borderId="4" xfId="1" quotePrefix="1" applyNumberFormat="1" applyFont="1" applyFill="1" applyBorder="1" applyAlignment="1">
      <alignment horizontal="center" vertical="center" wrapText="1"/>
    </xf>
    <xf numFmtId="0" fontId="9" fillId="0" borderId="0" xfId="0" applyFont="1"/>
    <xf numFmtId="165" fontId="0" fillId="0" borderId="0" xfId="1" applyNumberFormat="1" applyFont="1"/>
    <xf numFmtId="165" fontId="5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5" fillId="2" borderId="0" xfId="0" applyFont="1" applyFill="1" applyAlignment="1">
      <alignment horizontal="left" indent="1"/>
    </xf>
    <xf numFmtId="9" fontId="5" fillId="2" borderId="1" xfId="2" applyFont="1" applyFill="1" applyBorder="1"/>
    <xf numFmtId="9" fontId="5" fillId="3" borderId="1" xfId="2" applyFont="1" applyFill="1" applyBorder="1"/>
    <xf numFmtId="9" fontId="5" fillId="2" borderId="0" xfId="2" applyFont="1" applyFill="1" applyBorder="1"/>
    <xf numFmtId="165" fontId="5" fillId="2" borderId="0" xfId="1" applyNumberFormat="1" applyFont="1" applyFill="1" applyBorder="1" applyAlignment="1">
      <alignment horizontal="right"/>
    </xf>
    <xf numFmtId="165" fontId="5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2" fillId="0" borderId="0" xfId="5" applyNumberFormat="1" applyFont="1"/>
    <xf numFmtId="165" fontId="5" fillId="2" borderId="1" xfId="1" applyNumberFormat="1" applyFont="1" applyFill="1" applyBorder="1" applyAlignment="1">
      <alignment horizontal="right"/>
    </xf>
    <xf numFmtId="0" fontId="9" fillId="0" borderId="0" xfId="9"/>
    <xf numFmtId="43" fontId="5" fillId="2" borderId="0" xfId="1" applyFont="1" applyFill="1" applyBorder="1"/>
    <xf numFmtId="165" fontId="14" fillId="0" borderId="0" xfId="11" applyNumberFormat="1" applyFont="1"/>
    <xf numFmtId="43" fontId="0" fillId="0" borderId="0" xfId="1" applyFont="1"/>
    <xf numFmtId="0" fontId="12" fillId="0" borderId="0" xfId="0" applyFont="1" applyAlignment="1">
      <alignment horizontal="right"/>
    </xf>
    <xf numFmtId="3" fontId="9" fillId="0" borderId="0" xfId="9" applyNumberFormat="1"/>
    <xf numFmtId="9" fontId="5" fillId="2" borderId="5" xfId="2" applyFont="1" applyFill="1" applyBorder="1"/>
    <xf numFmtId="167" fontId="5" fillId="2" borderId="0" xfId="1" applyNumberFormat="1" applyFont="1" applyFill="1" applyBorder="1"/>
    <xf numFmtId="167" fontId="0" fillId="0" borderId="0" xfId="1" applyNumberFormat="1" applyFont="1"/>
    <xf numFmtId="9" fontId="14" fillId="0" borderId="0" xfId="2" applyFont="1"/>
    <xf numFmtId="164" fontId="0" fillId="0" borderId="0" xfId="0" applyNumberFormat="1"/>
    <xf numFmtId="164" fontId="14" fillId="0" borderId="0" xfId="3314" applyFont="1"/>
    <xf numFmtId="3" fontId="9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165" fontId="5" fillId="2" borderId="15" xfId="1" applyNumberFormat="1" applyFont="1" applyFill="1" applyBorder="1"/>
    <xf numFmtId="165" fontId="5" fillId="2" borderId="5" xfId="1" applyNumberFormat="1" applyFont="1" applyFill="1" applyBorder="1"/>
    <xf numFmtId="165" fontId="5" fillId="2" borderId="5" xfId="2" applyNumberFormat="1" applyFont="1" applyFill="1" applyBorder="1"/>
    <xf numFmtId="0" fontId="7" fillId="4" borderId="3" xfId="0" applyFont="1" applyFill="1" applyBorder="1" applyAlignment="1">
      <alignment horizontal="left" vertical="center" wrapText="1"/>
    </xf>
  </cellXfs>
  <cellStyles count="45554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" xfId="1" builtinId="3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cent" xfId="2" builtinId="5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el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F112"/>
  <sheetViews>
    <sheetView showGridLines="0" tabSelected="1" zoomScale="136" zoomScaleNormal="136" workbookViewId="0">
      <pane xSplit="36" topLeftCell="AV1" activePane="topRight" state="frozen"/>
      <selection pane="topRight" activeCell="BV9" sqref="BV9"/>
    </sheetView>
  </sheetViews>
  <sheetFormatPr defaultRowHeight="15" outlineLevelRow="1" outlineLevelCol="2"/>
  <cols>
    <col min="2" max="2" width="42.28515625" bestFit="1" customWidth="1"/>
    <col min="3" max="6" width="11.28515625" hidden="1" customWidth="1" outlineLevel="1"/>
    <col min="7" max="7" width="11.28515625" hidden="1" customWidth="1" outlineLevel="1" collapsed="1"/>
    <col min="8" max="8" width="10.28515625" hidden="1" customWidth="1" outlineLevel="1"/>
    <col min="9" max="10" width="11.28515625" hidden="1" customWidth="1" outlineLevel="1"/>
    <col min="11" max="13" width="10.28515625" hidden="1" customWidth="1" outlineLevel="1"/>
    <col min="14" max="18" width="11.28515625" hidden="1" customWidth="1" outlineLevel="1"/>
    <col min="19" max="19" width="12.28515625" customWidth="1" collapsed="1"/>
    <col min="20" max="20" width="11.7109375" hidden="1" customWidth="1" outlineLevel="1" collapsed="1"/>
    <col min="21" max="28" width="11.7109375" hidden="1" customWidth="1" outlineLevel="1"/>
    <col min="29" max="29" width="10.5703125" hidden="1" customWidth="1" outlineLevel="1"/>
    <col min="30" max="35" width="11.7109375" hidden="1" customWidth="1" outlineLevel="1"/>
    <col min="36" max="36" width="12.7109375" customWidth="1" collapsed="1"/>
    <col min="37" max="47" width="11.7109375" customWidth="1"/>
    <col min="48" max="52" width="11.7109375" hidden="1" customWidth="1" outlineLevel="2"/>
    <col min="53" max="53" width="12.7109375" customWidth="1" collapsed="1"/>
    <col min="54" max="62" width="11.7109375" hidden="1" customWidth="1" outlineLevel="1"/>
    <col min="63" max="63" width="12.5703125" hidden="1" customWidth="1" outlineLevel="1"/>
    <col min="64" max="64" width="11.85546875" hidden="1" customWidth="1" outlineLevel="1"/>
    <col min="65" max="65" width="11.7109375" hidden="1" customWidth="1" outlineLevel="1"/>
    <col min="66" max="69" width="11.85546875" hidden="1" customWidth="1" outlineLevel="1"/>
    <col min="70" max="70" width="11.85546875" customWidth="1" collapsed="1"/>
    <col min="71" max="73" width="11.85546875" customWidth="1"/>
    <col min="74" max="74" width="12.5703125" bestFit="1" customWidth="1"/>
    <col min="75" max="75" width="13.5703125" customWidth="1"/>
    <col min="76" max="76" width="29.7109375" bestFit="1" customWidth="1"/>
    <col min="77" max="78" width="12" hidden="1" customWidth="1"/>
    <col min="79" max="79" width="16" bestFit="1" customWidth="1" collapsed="1"/>
    <col min="80" max="80" width="14.28515625" bestFit="1" customWidth="1"/>
    <col min="83" max="83" width="9.28515625" bestFit="1" customWidth="1"/>
  </cols>
  <sheetData>
    <row r="2" spans="2:80" ht="27.6" customHeight="1">
      <c r="B2" s="54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100</v>
      </c>
      <c r="BM2" s="9" t="s">
        <v>105</v>
      </c>
      <c r="BN2" s="8" t="s">
        <v>101</v>
      </c>
      <c r="BO2" s="8" t="s">
        <v>102</v>
      </c>
      <c r="BP2" s="8" t="s">
        <v>104</v>
      </c>
      <c r="BQ2" s="9" t="s">
        <v>106</v>
      </c>
      <c r="BR2" s="9" t="s">
        <v>107</v>
      </c>
      <c r="BS2" s="8" t="s">
        <v>108</v>
      </c>
      <c r="BT2" s="8" t="s">
        <v>109</v>
      </c>
      <c r="BU2" s="8" t="s">
        <v>110</v>
      </c>
      <c r="BV2" s="8" t="s">
        <v>111</v>
      </c>
      <c r="BX2" s="7" t="s">
        <v>62</v>
      </c>
    </row>
    <row r="3" spans="2:80">
      <c r="B3" s="54"/>
      <c r="C3" s="6" t="s">
        <v>63</v>
      </c>
      <c r="D3" s="6" t="s">
        <v>63</v>
      </c>
      <c r="E3" s="6" t="s">
        <v>63</v>
      </c>
      <c r="F3" s="5" t="s">
        <v>64</v>
      </c>
      <c r="G3" s="6" t="s">
        <v>63</v>
      </c>
      <c r="H3" s="6" t="s">
        <v>63</v>
      </c>
      <c r="I3" s="6" t="s">
        <v>63</v>
      </c>
      <c r="J3" s="5" t="s">
        <v>64</v>
      </c>
      <c r="K3" s="6" t="s">
        <v>63</v>
      </c>
      <c r="L3" s="6" t="s">
        <v>63</v>
      </c>
      <c r="M3" s="6" t="s">
        <v>63</v>
      </c>
      <c r="N3" s="5" t="s">
        <v>64</v>
      </c>
      <c r="O3" s="6" t="s">
        <v>63</v>
      </c>
      <c r="P3" s="6" t="s">
        <v>63</v>
      </c>
      <c r="Q3" s="6" t="s">
        <v>63</v>
      </c>
      <c r="R3" s="5" t="s">
        <v>64</v>
      </c>
      <c r="S3" s="5" t="s">
        <v>65</v>
      </c>
      <c r="T3" s="6" t="s">
        <v>63</v>
      </c>
      <c r="U3" s="6" t="s">
        <v>63</v>
      </c>
      <c r="V3" s="6" t="s">
        <v>63</v>
      </c>
      <c r="W3" s="5" t="s">
        <v>64</v>
      </c>
      <c r="X3" s="4" t="s">
        <v>63</v>
      </c>
      <c r="Y3" s="4" t="s">
        <v>63</v>
      </c>
      <c r="Z3" s="4" t="s">
        <v>63</v>
      </c>
      <c r="AA3" s="5" t="s">
        <v>64</v>
      </c>
      <c r="AB3" s="4" t="s">
        <v>63</v>
      </c>
      <c r="AC3" s="4" t="s">
        <v>63</v>
      </c>
      <c r="AD3" s="4" t="s">
        <v>63</v>
      </c>
      <c r="AE3" s="5" t="s">
        <v>64</v>
      </c>
      <c r="AF3" s="4" t="s">
        <v>63</v>
      </c>
      <c r="AG3" s="4" t="s">
        <v>63</v>
      </c>
      <c r="AH3" s="4" t="s">
        <v>63</v>
      </c>
      <c r="AI3" s="5" t="s">
        <v>64</v>
      </c>
      <c r="AJ3" s="5" t="s">
        <v>65</v>
      </c>
      <c r="AK3" s="4" t="s">
        <v>63</v>
      </c>
      <c r="AL3" s="4" t="s">
        <v>63</v>
      </c>
      <c r="AM3" s="4" t="s">
        <v>63</v>
      </c>
      <c r="AN3" s="5" t="s">
        <v>64</v>
      </c>
      <c r="AO3" s="4" t="s">
        <v>63</v>
      </c>
      <c r="AP3" s="4" t="s">
        <v>63</v>
      </c>
      <c r="AQ3" s="4" t="s">
        <v>63</v>
      </c>
      <c r="AR3" s="5" t="s">
        <v>64</v>
      </c>
      <c r="AS3" s="4" t="s">
        <v>63</v>
      </c>
      <c r="AT3" s="4" t="s">
        <v>63</v>
      </c>
      <c r="AU3" s="4" t="s">
        <v>63</v>
      </c>
      <c r="AV3" s="5" t="s">
        <v>64</v>
      </c>
      <c r="AW3" s="4" t="s">
        <v>63</v>
      </c>
      <c r="AX3" s="4" t="s">
        <v>63</v>
      </c>
      <c r="AY3" s="4" t="s">
        <v>63</v>
      </c>
      <c r="AZ3" s="5" t="s">
        <v>64</v>
      </c>
      <c r="BA3" s="5" t="s">
        <v>65</v>
      </c>
      <c r="BB3" s="4" t="s">
        <v>63</v>
      </c>
      <c r="BC3" s="4" t="s">
        <v>63</v>
      </c>
      <c r="BD3" s="4" t="s">
        <v>63</v>
      </c>
      <c r="BE3" s="5" t="s">
        <v>64</v>
      </c>
      <c r="BF3" s="4" t="s">
        <v>63</v>
      </c>
      <c r="BG3" s="4" t="s">
        <v>63</v>
      </c>
      <c r="BH3" s="4" t="s">
        <v>63</v>
      </c>
      <c r="BI3" s="5" t="s">
        <v>64</v>
      </c>
      <c r="BJ3" s="4" t="s">
        <v>63</v>
      </c>
      <c r="BK3" s="4" t="s">
        <v>63</v>
      </c>
      <c r="BL3" s="4" t="s">
        <v>63</v>
      </c>
      <c r="BM3" s="5" t="s">
        <v>64</v>
      </c>
      <c r="BN3" s="4" t="s">
        <v>63</v>
      </c>
      <c r="BO3" s="4" t="s">
        <v>63</v>
      </c>
      <c r="BP3" s="4" t="s">
        <v>63</v>
      </c>
      <c r="BQ3" s="5" t="s">
        <v>64</v>
      </c>
      <c r="BR3" s="5" t="s">
        <v>65</v>
      </c>
      <c r="BS3" s="4" t="s">
        <v>63</v>
      </c>
      <c r="BT3" s="4" t="s">
        <v>63</v>
      </c>
      <c r="BU3" s="4" t="s">
        <v>63</v>
      </c>
      <c r="BV3" s="4" t="s">
        <v>63</v>
      </c>
      <c r="BX3" s="49"/>
    </row>
    <row r="4" spans="2:80">
      <c r="B4" s="3" t="s">
        <v>66</v>
      </c>
      <c r="C4" s="1">
        <f t="shared" ref="C4:AH4" si="0">SUM(C26,C48,C70,C92)</f>
        <v>5631.3837210179345</v>
      </c>
      <c r="D4" s="1">
        <f t="shared" si="0"/>
        <v>5595.4188003016316</v>
      </c>
      <c r="E4" s="1">
        <f t="shared" si="0"/>
        <v>5289.3439312679293</v>
      </c>
      <c r="F4" s="2">
        <f t="shared" si="0"/>
        <v>5289.3439312679293</v>
      </c>
      <c r="G4" s="1">
        <f t="shared" si="0"/>
        <v>5368.5344202410597</v>
      </c>
      <c r="H4" s="1">
        <f t="shared" si="0"/>
        <v>5481.0176959054152</v>
      </c>
      <c r="I4" s="1">
        <f t="shared" si="0"/>
        <v>5587.4051418095623</v>
      </c>
      <c r="J4" s="2">
        <f t="shared" si="0"/>
        <v>5587.4051418095623</v>
      </c>
      <c r="K4" s="1">
        <f t="shared" si="0"/>
        <v>5675.6858982733156</v>
      </c>
      <c r="L4" s="1">
        <f t="shared" si="0"/>
        <v>5731.8019817598324</v>
      </c>
      <c r="M4" s="1">
        <f t="shared" si="0"/>
        <v>5705.7665780979942</v>
      </c>
      <c r="N4" s="2">
        <f t="shared" si="0"/>
        <v>5705.7665780979942</v>
      </c>
      <c r="O4" s="1">
        <f t="shared" si="0"/>
        <v>5704.4543690702303</v>
      </c>
      <c r="P4" s="1">
        <f t="shared" si="0"/>
        <v>5835.7628403069439</v>
      </c>
      <c r="Q4" s="1">
        <f t="shared" si="0"/>
        <v>5956.2565208505694</v>
      </c>
      <c r="R4" s="2">
        <f t="shared" si="0"/>
        <v>5956.2565208505694</v>
      </c>
      <c r="S4" s="2">
        <f t="shared" si="0"/>
        <v>5956.2565208505694</v>
      </c>
      <c r="T4" s="1">
        <f t="shared" si="0"/>
        <v>5960.3940679573107</v>
      </c>
      <c r="U4" s="1">
        <f t="shared" si="0"/>
        <v>6034.0526287472212</v>
      </c>
      <c r="V4" s="1">
        <f t="shared" si="0"/>
        <v>6097.3568929178819</v>
      </c>
      <c r="W4" s="2">
        <f t="shared" si="0"/>
        <v>6097.3568929178819</v>
      </c>
      <c r="X4" s="1">
        <f t="shared" si="0"/>
        <v>6182.5269282026547</v>
      </c>
      <c r="Y4" s="1">
        <f t="shared" si="0"/>
        <v>6188.3859464010147</v>
      </c>
      <c r="Z4" s="1">
        <f t="shared" si="0"/>
        <v>6313.7356490413713</v>
      </c>
      <c r="AA4" s="2">
        <f t="shared" si="0"/>
        <v>6313.7356490413713</v>
      </c>
      <c r="AB4" s="1">
        <f t="shared" si="0"/>
        <v>6354.2920824443408</v>
      </c>
      <c r="AC4" s="1">
        <f t="shared" si="0"/>
        <v>6394.2748052162879</v>
      </c>
      <c r="AD4" s="1">
        <f t="shared" si="0"/>
        <v>6329.3566283146138</v>
      </c>
      <c r="AE4" s="2">
        <f t="shared" si="0"/>
        <v>6329.3566283146138</v>
      </c>
      <c r="AF4" s="1">
        <f t="shared" si="0"/>
        <v>6420.176760207547</v>
      </c>
      <c r="AG4" s="1">
        <f t="shared" si="0"/>
        <v>6443.0364825894212</v>
      </c>
      <c r="AH4" s="1">
        <f t="shared" si="0"/>
        <v>6524.3295476346866</v>
      </c>
      <c r="AI4" s="2">
        <f t="shared" ref="AI4:BN4" si="1">SUM(AI26,AI48,AI70,AI92)</f>
        <v>6524.3295476346866</v>
      </c>
      <c r="AJ4" s="2">
        <f t="shared" si="1"/>
        <v>6524.3295476346866</v>
      </c>
      <c r="AK4" s="1">
        <f t="shared" si="1"/>
        <v>6428.8208143640331</v>
      </c>
      <c r="AL4" s="1">
        <f t="shared" si="1"/>
        <v>6423.5930703114436</v>
      </c>
      <c r="AM4" s="1">
        <f t="shared" si="1"/>
        <v>6410.5818085583232</v>
      </c>
      <c r="AN4" s="2">
        <f t="shared" si="1"/>
        <v>6410.5818085583232</v>
      </c>
      <c r="AO4" s="1">
        <f t="shared" si="1"/>
        <v>6402.6645090655984</v>
      </c>
      <c r="AP4" s="1">
        <f t="shared" si="1"/>
        <v>6344.428477796846</v>
      </c>
      <c r="AQ4" s="1">
        <f t="shared" si="1"/>
        <v>6315.2685675823868</v>
      </c>
      <c r="AR4" s="2">
        <f t="shared" si="1"/>
        <v>6315.2685675823868</v>
      </c>
      <c r="AS4" s="1">
        <f t="shared" si="1"/>
        <v>6305.3038379120262</v>
      </c>
      <c r="AT4" s="1">
        <f t="shared" si="1"/>
        <v>6242.5006160343455</v>
      </c>
      <c r="AU4" s="1">
        <f t="shared" si="1"/>
        <v>6070.7652133036217</v>
      </c>
      <c r="AV4" s="2">
        <f t="shared" si="1"/>
        <v>6070.7652133036217</v>
      </c>
      <c r="AW4" s="1">
        <f t="shared" si="1"/>
        <v>6139.8382806683649</v>
      </c>
      <c r="AX4" s="1">
        <f t="shared" si="1"/>
        <v>6294.1441831974789</v>
      </c>
      <c r="AY4" s="1">
        <f t="shared" si="1"/>
        <v>6347.3842317977669</v>
      </c>
      <c r="AZ4" s="2">
        <f t="shared" si="1"/>
        <v>6347.3842317977669</v>
      </c>
      <c r="BA4" s="2">
        <f t="shared" si="1"/>
        <v>6347.3842317977669</v>
      </c>
      <c r="BB4" s="1">
        <f t="shared" si="1"/>
        <v>6274.2287556641268</v>
      </c>
      <c r="BC4" s="1">
        <f t="shared" si="1"/>
        <v>6383.0270890756328</v>
      </c>
      <c r="BD4" s="1">
        <f t="shared" si="1"/>
        <v>6342.8605690227023</v>
      </c>
      <c r="BE4" s="2">
        <f t="shared" si="1"/>
        <v>6342.8605690227023</v>
      </c>
      <c r="BF4" s="1">
        <f t="shared" si="1"/>
        <v>6416.414793160553</v>
      </c>
      <c r="BG4" s="1">
        <f t="shared" si="1"/>
        <v>6409.2703781986565</v>
      </c>
      <c r="BH4" s="1">
        <f t="shared" si="1"/>
        <v>6424.1405916848416</v>
      </c>
      <c r="BI4" s="2">
        <f t="shared" si="1"/>
        <v>6424.1405916848416</v>
      </c>
      <c r="BJ4" s="1">
        <f t="shared" si="1"/>
        <v>6595.2066207194639</v>
      </c>
      <c r="BK4" s="1">
        <f t="shared" si="1"/>
        <v>6451.1816522833506</v>
      </c>
      <c r="BL4" s="1">
        <f t="shared" si="1"/>
        <v>6477.7537231435581</v>
      </c>
      <c r="BM4" s="2">
        <f t="shared" si="1"/>
        <v>6477.7537231435581</v>
      </c>
      <c r="BN4" s="1">
        <f t="shared" si="1"/>
        <v>6472.5837104854581</v>
      </c>
      <c r="BO4" s="1">
        <f t="shared" ref="BO4:BV4" si="2">SUM(BO26,BO48,BO70,BO92)</f>
        <v>6599.3062072093071</v>
      </c>
      <c r="BP4" s="1">
        <f t="shared" si="2"/>
        <v>6663.3209720998111</v>
      </c>
      <c r="BQ4" s="1">
        <f t="shared" si="2"/>
        <v>6663.3209720998111</v>
      </c>
      <c r="BR4" s="1">
        <f t="shared" si="2"/>
        <v>6663.3209720998111</v>
      </c>
      <c r="BS4" s="1">
        <f t="shared" si="2"/>
        <v>6605.2903260372605</v>
      </c>
      <c r="BT4" s="1">
        <f t="shared" si="2"/>
        <v>6746.3406198947669</v>
      </c>
      <c r="BU4" s="1">
        <f t="shared" si="2"/>
        <v>6895.5808647043841</v>
      </c>
      <c r="BV4" s="1">
        <f t="shared" si="2"/>
        <v>6867.0652971475847</v>
      </c>
      <c r="BW4" s="30"/>
      <c r="BX4" s="21"/>
      <c r="CA4" s="14"/>
      <c r="CB4" s="21"/>
    </row>
    <row r="5" spans="2:80" hidden="1" outlineLevel="1">
      <c r="B5" s="15" t="s">
        <v>67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6"/>
      <c r="BS5" s="16"/>
      <c r="BT5" s="16"/>
      <c r="BU5" s="16"/>
      <c r="BV5" s="16"/>
      <c r="BW5" s="30"/>
      <c r="BX5" s="21"/>
    </row>
    <row r="6" spans="2:80" hidden="1" outlineLevel="1">
      <c r="B6" s="15" t="s">
        <v>68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6"/>
      <c r="BS6" s="16"/>
      <c r="BT6" s="16"/>
      <c r="BU6" s="16"/>
      <c r="BV6" s="16"/>
      <c r="BW6" s="30"/>
      <c r="BX6" s="21"/>
    </row>
    <row r="7" spans="2:80" hidden="1" outlineLevel="1">
      <c r="B7" s="15" t="s">
        <v>69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6"/>
      <c r="BS7" s="16"/>
      <c r="BT7" s="16"/>
      <c r="BU7" s="16"/>
      <c r="BV7" s="16"/>
      <c r="BW7" s="30"/>
      <c r="BX7" s="21"/>
    </row>
    <row r="8" spans="2:80" collapsed="1">
      <c r="B8" s="3" t="s">
        <v>70</v>
      </c>
      <c r="C8" s="1">
        <f t="shared" ref="C8:AH8" si="3">SUM(C30,C52,C74,C96)</f>
        <v>10110639</v>
      </c>
      <c r="D8" s="1">
        <f t="shared" si="3"/>
        <v>10699242</v>
      </c>
      <c r="E8" s="1">
        <f t="shared" si="3"/>
        <v>12915690</v>
      </c>
      <c r="F8" s="2">
        <f t="shared" si="3"/>
        <v>33725571</v>
      </c>
      <c r="G8" s="1">
        <f t="shared" si="3"/>
        <v>10264108</v>
      </c>
      <c r="H8" s="1">
        <f t="shared" si="3"/>
        <v>9243190</v>
      </c>
      <c r="I8" s="1">
        <f t="shared" si="3"/>
        <v>10147376</v>
      </c>
      <c r="J8" s="2">
        <f t="shared" si="3"/>
        <v>29654674</v>
      </c>
      <c r="K8" s="1">
        <f t="shared" si="3"/>
        <v>9754569</v>
      </c>
      <c r="L8" s="1">
        <f t="shared" si="3"/>
        <v>7845186</v>
      </c>
      <c r="M8" s="1">
        <f t="shared" si="3"/>
        <v>9050382</v>
      </c>
      <c r="N8" s="2">
        <f t="shared" si="3"/>
        <v>26650137</v>
      </c>
      <c r="O8" s="1">
        <f t="shared" si="3"/>
        <v>10783132</v>
      </c>
      <c r="P8" s="1">
        <f t="shared" si="3"/>
        <v>11168859</v>
      </c>
      <c r="Q8" s="1">
        <f t="shared" si="3"/>
        <v>11048335</v>
      </c>
      <c r="R8" s="2">
        <f t="shared" si="3"/>
        <v>33000326</v>
      </c>
      <c r="S8" s="2">
        <f t="shared" si="3"/>
        <v>123030708</v>
      </c>
      <c r="T8" s="1">
        <f t="shared" si="3"/>
        <v>13446748</v>
      </c>
      <c r="U8" s="1">
        <f t="shared" si="3"/>
        <v>14156170</v>
      </c>
      <c r="V8" s="1">
        <f t="shared" si="3"/>
        <v>13654348</v>
      </c>
      <c r="W8" s="2">
        <f t="shared" si="3"/>
        <v>41257266</v>
      </c>
      <c r="X8" s="1">
        <f t="shared" si="3"/>
        <v>10866057</v>
      </c>
      <c r="Y8" s="1">
        <f t="shared" si="3"/>
        <v>11314282</v>
      </c>
      <c r="Z8" s="1">
        <f t="shared" si="3"/>
        <v>10857965</v>
      </c>
      <c r="AA8" s="2">
        <f t="shared" si="3"/>
        <v>33038304</v>
      </c>
      <c r="AB8" s="1">
        <f t="shared" si="3"/>
        <v>10179325</v>
      </c>
      <c r="AC8" s="1">
        <f t="shared" si="3"/>
        <v>9719107</v>
      </c>
      <c r="AD8" s="1">
        <f t="shared" si="3"/>
        <v>10399679</v>
      </c>
      <c r="AE8" s="2">
        <f t="shared" si="3"/>
        <v>30298111</v>
      </c>
      <c r="AF8" s="1">
        <f t="shared" si="3"/>
        <v>10253286</v>
      </c>
      <c r="AG8" s="1">
        <f t="shared" si="3"/>
        <v>11814259</v>
      </c>
      <c r="AH8" s="1">
        <f t="shared" si="3"/>
        <v>10677633</v>
      </c>
      <c r="AI8" s="2">
        <f t="shared" ref="AI8:BN8" si="4">SUM(AI30,AI52,AI74,AI96)</f>
        <v>32745178</v>
      </c>
      <c r="AJ8" s="2">
        <f t="shared" si="4"/>
        <v>137338859</v>
      </c>
      <c r="AK8" s="1">
        <f t="shared" si="4"/>
        <v>12903682</v>
      </c>
      <c r="AL8" s="1">
        <f t="shared" si="4"/>
        <v>11913965</v>
      </c>
      <c r="AM8" s="1">
        <f t="shared" si="4"/>
        <v>12444801</v>
      </c>
      <c r="AN8" s="2">
        <f t="shared" si="4"/>
        <v>37262448</v>
      </c>
      <c r="AO8" s="1">
        <f t="shared" si="4"/>
        <v>9002125</v>
      </c>
      <c r="AP8" s="1">
        <f t="shared" si="4"/>
        <v>10540928</v>
      </c>
      <c r="AQ8" s="1">
        <f t="shared" si="4"/>
        <v>10682518</v>
      </c>
      <c r="AR8" s="2">
        <f t="shared" si="4"/>
        <v>30225571</v>
      </c>
      <c r="AS8" s="1">
        <f t="shared" si="4"/>
        <v>10665807</v>
      </c>
      <c r="AT8" s="1">
        <f t="shared" si="4"/>
        <v>9642132</v>
      </c>
      <c r="AU8" s="1">
        <f t="shared" si="4"/>
        <v>9233856</v>
      </c>
      <c r="AV8" s="2">
        <f t="shared" si="4"/>
        <v>29541795</v>
      </c>
      <c r="AW8" s="1">
        <f t="shared" si="4"/>
        <v>9340104</v>
      </c>
      <c r="AX8" s="1">
        <f t="shared" si="4"/>
        <v>10008112</v>
      </c>
      <c r="AY8" s="1">
        <f t="shared" si="4"/>
        <v>9937338</v>
      </c>
      <c r="AZ8" s="2">
        <f t="shared" si="4"/>
        <v>29285554</v>
      </c>
      <c r="BA8" s="2">
        <f t="shared" si="4"/>
        <v>126315368</v>
      </c>
      <c r="BB8" s="1">
        <f t="shared" si="4"/>
        <v>11125961</v>
      </c>
      <c r="BC8" s="1">
        <f t="shared" si="4"/>
        <v>11593111</v>
      </c>
      <c r="BD8" s="1">
        <f t="shared" si="4"/>
        <v>12697598</v>
      </c>
      <c r="BE8" s="2">
        <f t="shared" si="4"/>
        <v>35416670</v>
      </c>
      <c r="BF8" s="1">
        <f t="shared" si="4"/>
        <v>8616729</v>
      </c>
      <c r="BG8" s="1">
        <f t="shared" si="4"/>
        <v>9073128</v>
      </c>
      <c r="BH8" s="1">
        <f t="shared" si="4"/>
        <v>11097169</v>
      </c>
      <c r="BI8" s="2">
        <f t="shared" si="4"/>
        <v>28787026</v>
      </c>
      <c r="BJ8" s="1">
        <f t="shared" si="4"/>
        <v>9359800</v>
      </c>
      <c r="BK8" s="1">
        <f t="shared" si="4"/>
        <v>10395432</v>
      </c>
      <c r="BL8" s="1">
        <f t="shared" si="4"/>
        <v>9120575</v>
      </c>
      <c r="BM8" s="2">
        <f t="shared" si="4"/>
        <v>28875807</v>
      </c>
      <c r="BN8" s="1">
        <f t="shared" si="4"/>
        <v>11400783</v>
      </c>
      <c r="BO8" s="1">
        <f t="shared" ref="BO8:BV8" si="5">SUM(BO30,BO52,BO74,BO96)</f>
        <v>9586052</v>
      </c>
      <c r="BP8" s="1">
        <f t="shared" si="5"/>
        <v>9521132</v>
      </c>
      <c r="BQ8" s="1">
        <f t="shared" si="5"/>
        <v>30507967</v>
      </c>
      <c r="BR8" s="1">
        <f t="shared" si="5"/>
        <v>123587470</v>
      </c>
      <c r="BS8" s="1">
        <f t="shared" si="5"/>
        <v>11354917</v>
      </c>
      <c r="BT8" s="1">
        <f t="shared" si="5"/>
        <v>11850722</v>
      </c>
      <c r="BU8" s="1">
        <f t="shared" si="5"/>
        <v>12758146</v>
      </c>
      <c r="BV8" s="1">
        <f>SUM(BV30,BV52,BV74,BV96)</f>
        <v>10967762</v>
      </c>
      <c r="BW8" s="53"/>
      <c r="BX8" s="21"/>
    </row>
    <row r="9" spans="2:80">
      <c r="B9" s="3" t="s">
        <v>71</v>
      </c>
      <c r="C9" s="1">
        <f t="shared" ref="C9:AH9" si="6">SUM(C31,C53,C75,C97)</f>
        <v>8502.1122590910163</v>
      </c>
      <c r="D9" s="1">
        <f t="shared" si="6"/>
        <v>7710.7899878352637</v>
      </c>
      <c r="E9" s="1">
        <f t="shared" si="6"/>
        <v>8308.3225309919271</v>
      </c>
      <c r="F9" s="2">
        <f t="shared" si="6"/>
        <v>24521.224777918207</v>
      </c>
      <c r="G9" s="1">
        <f t="shared" si="6"/>
        <v>6520.2653691610285</v>
      </c>
      <c r="H9" s="1">
        <f t="shared" si="6"/>
        <v>6614.3365177974247</v>
      </c>
      <c r="I9" s="1">
        <f t="shared" si="6"/>
        <v>8253.2733034948724</v>
      </c>
      <c r="J9" s="2">
        <f t="shared" si="6"/>
        <v>21387.875190453327</v>
      </c>
      <c r="K9" s="1">
        <f t="shared" si="6"/>
        <v>7749.2643108154043</v>
      </c>
      <c r="L9" s="1">
        <f t="shared" si="6"/>
        <v>6150.3419619094157</v>
      </c>
      <c r="M9" s="1">
        <f t="shared" si="6"/>
        <v>6895.1456592712966</v>
      </c>
      <c r="N9" s="2">
        <f t="shared" si="6"/>
        <v>20794.751931996117</v>
      </c>
      <c r="O9" s="1">
        <f t="shared" si="6"/>
        <v>7665.2894468680479</v>
      </c>
      <c r="P9" s="1">
        <f t="shared" si="6"/>
        <v>6881.4650935788886</v>
      </c>
      <c r="Q9" s="1">
        <f t="shared" si="6"/>
        <v>6739.5803818976738</v>
      </c>
      <c r="R9" s="2">
        <f t="shared" si="6"/>
        <v>21286.334922344609</v>
      </c>
      <c r="S9" s="2">
        <f t="shared" si="6"/>
        <v>87990.186822712261</v>
      </c>
      <c r="T9" s="1">
        <f t="shared" si="6"/>
        <v>6782.8648128975619</v>
      </c>
      <c r="U9" s="1">
        <f t="shared" si="6"/>
        <v>7002.158708381924</v>
      </c>
      <c r="V9" s="1">
        <f t="shared" si="6"/>
        <v>8049.7875980428435</v>
      </c>
      <c r="W9" s="2">
        <f t="shared" si="6"/>
        <v>21834.811119322327</v>
      </c>
      <c r="X9" s="1">
        <f t="shared" si="6"/>
        <v>6566.0288058862225</v>
      </c>
      <c r="Y9" s="1">
        <f t="shared" si="6"/>
        <v>6831.0772231831506</v>
      </c>
      <c r="Z9" s="1">
        <f t="shared" si="6"/>
        <v>7250.0147536195627</v>
      </c>
      <c r="AA9" s="2">
        <f t="shared" si="6"/>
        <v>20647.120782688937</v>
      </c>
      <c r="AB9" s="1">
        <f t="shared" si="6"/>
        <v>6691.2158211991118</v>
      </c>
      <c r="AC9" s="1">
        <f t="shared" si="6"/>
        <v>6615.0802151051894</v>
      </c>
      <c r="AD9" s="1">
        <f t="shared" si="6"/>
        <v>7437.5657443197451</v>
      </c>
      <c r="AE9" s="2">
        <f t="shared" si="6"/>
        <v>20743.861780624044</v>
      </c>
      <c r="AF9" s="1">
        <f t="shared" si="6"/>
        <v>7554.1978049059626</v>
      </c>
      <c r="AG9" s="1">
        <f t="shared" si="6"/>
        <v>7844.0184146616557</v>
      </c>
      <c r="AH9" s="1">
        <f t="shared" si="6"/>
        <v>6486.706282542269</v>
      </c>
      <c r="AI9" s="2">
        <f t="shared" ref="AI9:BN9" si="7">SUM(AI31,AI53,AI75,AI97)</f>
        <v>21884.922502109886</v>
      </c>
      <c r="AJ9" s="2">
        <f t="shared" si="7"/>
        <v>85110.716184745193</v>
      </c>
      <c r="AK9" s="1">
        <f t="shared" si="7"/>
        <v>6114.7071587611044</v>
      </c>
      <c r="AL9" s="1">
        <f t="shared" si="7"/>
        <v>7271.6878407364002</v>
      </c>
      <c r="AM9" s="1">
        <f t="shared" si="7"/>
        <v>8314.9151224810266</v>
      </c>
      <c r="AN9" s="2">
        <f t="shared" si="7"/>
        <v>21701.310121978531</v>
      </c>
      <c r="AO9" s="1">
        <f t="shared" si="7"/>
        <v>7129.4495177661793</v>
      </c>
      <c r="AP9" s="1">
        <f t="shared" si="7"/>
        <v>7799.6415170480514</v>
      </c>
      <c r="AQ9" s="1">
        <f t="shared" si="7"/>
        <v>7775.5324843033995</v>
      </c>
      <c r="AR9" s="2">
        <f t="shared" si="7"/>
        <v>22704.623519117631</v>
      </c>
      <c r="AS9" s="1">
        <f t="shared" si="7"/>
        <v>7301.4044906438994</v>
      </c>
      <c r="AT9" s="1">
        <f t="shared" si="7"/>
        <v>7027.9021288684999</v>
      </c>
      <c r="AU9" s="1">
        <f t="shared" si="7"/>
        <v>8150.9952016362295</v>
      </c>
      <c r="AV9" s="2">
        <f t="shared" si="7"/>
        <v>22480.301821148631</v>
      </c>
      <c r="AW9" s="1">
        <f t="shared" si="7"/>
        <v>7057.2810329193671</v>
      </c>
      <c r="AX9" s="1">
        <f t="shared" si="7"/>
        <v>8269.6035444017616</v>
      </c>
      <c r="AY9" s="1">
        <f t="shared" si="7"/>
        <v>8023.0900988369394</v>
      </c>
      <c r="AZ9" s="2">
        <f t="shared" si="7"/>
        <v>23349.974676158068</v>
      </c>
      <c r="BA9" s="2">
        <f t="shared" si="7"/>
        <v>90236.21013840285</v>
      </c>
      <c r="BB9" s="1">
        <f t="shared" si="7"/>
        <v>8344.2821998053532</v>
      </c>
      <c r="BC9" s="1">
        <f t="shared" si="7"/>
        <v>7781.2489245730249</v>
      </c>
      <c r="BD9" s="1">
        <f t="shared" si="7"/>
        <v>9313.5597072880628</v>
      </c>
      <c r="BE9" s="2">
        <f t="shared" si="7"/>
        <v>25439.090831666443</v>
      </c>
      <c r="BF9" s="1">
        <f t="shared" si="7"/>
        <v>6647.9283838101328</v>
      </c>
      <c r="BG9" s="1">
        <f t="shared" si="7"/>
        <v>8431.3370469761758</v>
      </c>
      <c r="BH9" s="1">
        <f t="shared" si="7"/>
        <v>8833.3891490202313</v>
      </c>
      <c r="BI9" s="2">
        <f t="shared" si="7"/>
        <v>23912.654579806542</v>
      </c>
      <c r="BJ9" s="1">
        <f t="shared" si="7"/>
        <v>7405.8624503051205</v>
      </c>
      <c r="BK9" s="1">
        <f t="shared" si="7"/>
        <v>7978.8292005099402</v>
      </c>
      <c r="BL9" s="1">
        <f t="shared" si="7"/>
        <v>8415.0224444251908</v>
      </c>
      <c r="BM9" s="2">
        <f t="shared" si="7"/>
        <v>23799.714095240251</v>
      </c>
      <c r="BN9" s="1">
        <f t="shared" si="7"/>
        <v>8225.6565945266993</v>
      </c>
      <c r="BO9" s="1">
        <f t="shared" ref="BO9:BV9" si="8">SUM(BO31,BO53,BO75,BO97)</f>
        <v>8997.6418327687807</v>
      </c>
      <c r="BP9" s="1">
        <f t="shared" si="8"/>
        <v>8210.1188676821002</v>
      </c>
      <c r="BQ9" s="1">
        <f t="shared" si="8"/>
        <v>25433.417294977578</v>
      </c>
      <c r="BR9" s="1">
        <f t="shared" si="8"/>
        <v>98584.876801690814</v>
      </c>
      <c r="BS9" s="1">
        <f t="shared" si="8"/>
        <v>9320.2136294684969</v>
      </c>
      <c r="BT9" s="1">
        <f t="shared" si="8"/>
        <v>8997.9660549638702</v>
      </c>
      <c r="BU9" s="1">
        <f t="shared" si="8"/>
        <v>9905.9936326160005</v>
      </c>
      <c r="BV9" s="1">
        <f t="shared" si="8"/>
        <v>10364.600796215909</v>
      </c>
      <c r="BX9" s="25"/>
    </row>
    <row r="10" spans="2:80">
      <c r="B10" s="3" t="s">
        <v>72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f t="shared" ref="T10:AY10" si="9">AVERAGE(T32,T54,T76,T98)</f>
        <v>10</v>
      </c>
      <c r="U10" s="1">
        <f t="shared" si="9"/>
        <v>10</v>
      </c>
      <c r="V10" s="1">
        <f t="shared" si="9"/>
        <v>11.5</v>
      </c>
      <c r="W10" s="2">
        <f t="shared" si="9"/>
        <v>31.5</v>
      </c>
      <c r="X10" s="1">
        <f t="shared" si="9"/>
        <v>9.5</v>
      </c>
      <c r="Y10" s="1">
        <f t="shared" si="9"/>
        <v>8.5</v>
      </c>
      <c r="Z10" s="1">
        <f t="shared" si="9"/>
        <v>11</v>
      </c>
      <c r="AA10" s="2">
        <f t="shared" si="9"/>
        <v>29</v>
      </c>
      <c r="AB10" s="1">
        <f t="shared" si="9"/>
        <v>11</v>
      </c>
      <c r="AC10" s="1">
        <f t="shared" si="9"/>
        <v>22</v>
      </c>
      <c r="AD10" s="1">
        <f t="shared" si="9"/>
        <v>22</v>
      </c>
      <c r="AE10" s="2">
        <f t="shared" si="9"/>
        <v>49.5</v>
      </c>
      <c r="AF10" s="1">
        <f t="shared" si="9"/>
        <v>21</v>
      </c>
      <c r="AG10" s="1">
        <f t="shared" si="9"/>
        <v>22</v>
      </c>
      <c r="AH10" s="1">
        <f t="shared" si="9"/>
        <v>22.75</v>
      </c>
      <c r="AI10" s="2">
        <f t="shared" si="9"/>
        <v>65.75</v>
      </c>
      <c r="AJ10" s="2">
        <f t="shared" si="9"/>
        <v>145.5</v>
      </c>
      <c r="AK10" s="1">
        <f t="shared" si="9"/>
        <v>21</v>
      </c>
      <c r="AL10" s="1">
        <f t="shared" si="9"/>
        <v>20</v>
      </c>
      <c r="AM10" s="1">
        <f t="shared" si="9"/>
        <v>23</v>
      </c>
      <c r="AN10" s="2">
        <f t="shared" si="9"/>
        <v>64</v>
      </c>
      <c r="AO10" s="1">
        <f t="shared" si="9"/>
        <v>18.75</v>
      </c>
      <c r="AP10" s="1">
        <f t="shared" si="9"/>
        <v>21.5</v>
      </c>
      <c r="AQ10" s="1">
        <f t="shared" si="9"/>
        <v>21.75</v>
      </c>
      <c r="AR10" s="2">
        <f t="shared" si="9"/>
        <v>62</v>
      </c>
      <c r="AS10" s="1">
        <f t="shared" si="9"/>
        <v>21</v>
      </c>
      <c r="AT10" s="1">
        <f t="shared" si="9"/>
        <v>23</v>
      </c>
      <c r="AU10" s="1">
        <f t="shared" si="9"/>
        <v>22</v>
      </c>
      <c r="AV10" s="2">
        <f t="shared" si="9"/>
        <v>66</v>
      </c>
      <c r="AW10" s="1">
        <f t="shared" si="9"/>
        <v>21</v>
      </c>
      <c r="AX10" s="1">
        <f t="shared" si="9"/>
        <v>22</v>
      </c>
      <c r="AY10" s="1">
        <f t="shared" si="9"/>
        <v>21</v>
      </c>
      <c r="AZ10" s="2">
        <f t="shared" ref="AZ10:BV10" si="10">AVERAGE(AZ32,AZ54,AZ76,AZ98)</f>
        <v>64</v>
      </c>
      <c r="BA10" s="2">
        <f t="shared" si="10"/>
        <v>256</v>
      </c>
      <c r="BB10" s="1">
        <f t="shared" si="10"/>
        <v>22</v>
      </c>
      <c r="BC10" s="1">
        <f t="shared" si="10"/>
        <v>20</v>
      </c>
      <c r="BD10" s="1">
        <f t="shared" si="10"/>
        <v>23</v>
      </c>
      <c r="BE10" s="2">
        <f t="shared" si="10"/>
        <v>65</v>
      </c>
      <c r="BF10" s="1">
        <f t="shared" si="10"/>
        <v>18.75</v>
      </c>
      <c r="BG10" s="1">
        <f t="shared" si="10"/>
        <v>21.75</v>
      </c>
      <c r="BH10" s="1">
        <f t="shared" si="10"/>
        <v>22</v>
      </c>
      <c r="BI10" s="2">
        <f t="shared" si="10"/>
        <v>62.5</v>
      </c>
      <c r="BJ10" s="1">
        <f t="shared" si="10"/>
        <v>21</v>
      </c>
      <c r="BK10" s="1">
        <f t="shared" si="10"/>
        <v>23</v>
      </c>
      <c r="BL10" s="1">
        <f t="shared" si="10"/>
        <v>21</v>
      </c>
      <c r="BM10" s="2">
        <f t="shared" si="10"/>
        <v>65</v>
      </c>
      <c r="BN10" s="1">
        <f t="shared" si="10"/>
        <v>22</v>
      </c>
      <c r="BO10" s="1">
        <f t="shared" si="10"/>
        <v>22</v>
      </c>
      <c r="BP10" s="1">
        <f t="shared" si="10"/>
        <v>19</v>
      </c>
      <c r="BQ10" s="1">
        <f t="shared" si="10"/>
        <v>63</v>
      </c>
      <c r="BR10" s="1">
        <f t="shared" si="10"/>
        <v>255.5</v>
      </c>
      <c r="BS10" s="1">
        <f t="shared" si="10"/>
        <v>22</v>
      </c>
      <c r="BT10" s="1">
        <f t="shared" si="10"/>
        <v>21</v>
      </c>
      <c r="BU10" s="1">
        <f t="shared" si="10"/>
        <v>19.75</v>
      </c>
      <c r="BV10" s="1">
        <f t="shared" si="10"/>
        <v>21</v>
      </c>
      <c r="BX10" s="25"/>
    </row>
    <row r="11" spans="2:80">
      <c r="B11" s="3" t="s">
        <v>73</v>
      </c>
      <c r="C11" s="1">
        <f t="shared" ref="C11:AH11" si="11">SUM(C33,C55,C77,C99)</f>
        <v>5497</v>
      </c>
      <c r="D11" s="1">
        <f t="shared" si="11"/>
        <v>5486</v>
      </c>
      <c r="E11" s="1">
        <f t="shared" si="11"/>
        <v>5498</v>
      </c>
      <c r="F11" s="2">
        <f t="shared" si="11"/>
        <v>5498</v>
      </c>
      <c r="G11" s="1">
        <f t="shared" si="11"/>
        <v>5504</v>
      </c>
      <c r="H11" s="1">
        <f t="shared" si="11"/>
        <v>5501</v>
      </c>
      <c r="I11" s="1">
        <f t="shared" si="11"/>
        <v>7218</v>
      </c>
      <c r="J11" s="2">
        <f t="shared" si="11"/>
        <v>7218</v>
      </c>
      <c r="K11" s="1">
        <f t="shared" si="11"/>
        <v>7233</v>
      </c>
      <c r="L11" s="1">
        <f t="shared" si="11"/>
        <v>7251</v>
      </c>
      <c r="M11" s="1">
        <f t="shared" si="11"/>
        <v>7224</v>
      </c>
      <c r="N11" s="2">
        <f t="shared" si="11"/>
        <v>7224</v>
      </c>
      <c r="O11" s="1">
        <f t="shared" si="11"/>
        <v>7260</v>
      </c>
      <c r="P11" s="1">
        <f t="shared" si="11"/>
        <v>7301</v>
      </c>
      <c r="Q11" s="1">
        <f t="shared" si="11"/>
        <v>7364</v>
      </c>
      <c r="R11" s="2">
        <f t="shared" si="11"/>
        <v>7364</v>
      </c>
      <c r="S11" s="2">
        <f t="shared" si="11"/>
        <v>7364</v>
      </c>
      <c r="T11" s="1">
        <f t="shared" si="11"/>
        <v>7353</v>
      </c>
      <c r="U11" s="1">
        <f t="shared" si="11"/>
        <v>7389</v>
      </c>
      <c r="V11" s="1">
        <f t="shared" si="11"/>
        <v>7470</v>
      </c>
      <c r="W11" s="2">
        <f t="shared" si="11"/>
        <v>7470</v>
      </c>
      <c r="X11" s="1">
        <f t="shared" si="11"/>
        <v>7488</v>
      </c>
      <c r="Y11" s="1">
        <f t="shared" si="11"/>
        <v>7538</v>
      </c>
      <c r="Z11" s="1">
        <f t="shared" si="11"/>
        <v>7603</v>
      </c>
      <c r="AA11" s="2">
        <f t="shared" si="11"/>
        <v>7603</v>
      </c>
      <c r="AB11" s="1">
        <f t="shared" si="11"/>
        <v>7646</v>
      </c>
      <c r="AC11" s="1">
        <f t="shared" si="11"/>
        <v>7689</v>
      </c>
      <c r="AD11" s="1">
        <f t="shared" si="11"/>
        <v>7755</v>
      </c>
      <c r="AE11" s="2">
        <f t="shared" si="11"/>
        <v>7755</v>
      </c>
      <c r="AF11" s="1">
        <f t="shared" si="11"/>
        <v>7811</v>
      </c>
      <c r="AG11" s="1">
        <f t="shared" si="11"/>
        <v>7839</v>
      </c>
      <c r="AH11" s="1">
        <f t="shared" si="11"/>
        <v>7869</v>
      </c>
      <c r="AI11" s="2">
        <f t="shared" ref="AI11:BN11" si="12">SUM(AI33,AI55,AI77,AI99)</f>
        <v>7869</v>
      </c>
      <c r="AJ11" s="2">
        <f t="shared" si="12"/>
        <v>7869</v>
      </c>
      <c r="AK11" s="1">
        <f t="shared" si="12"/>
        <v>7889</v>
      </c>
      <c r="AL11" s="1">
        <f t="shared" si="12"/>
        <v>7854</v>
      </c>
      <c r="AM11" s="1">
        <f t="shared" si="12"/>
        <v>7679</v>
      </c>
      <c r="AN11" s="2">
        <f t="shared" si="12"/>
        <v>7679</v>
      </c>
      <c r="AO11" s="1">
        <f t="shared" si="12"/>
        <v>7659</v>
      </c>
      <c r="AP11" s="1">
        <f t="shared" si="12"/>
        <v>7714</v>
      </c>
      <c r="AQ11" s="1">
        <f t="shared" si="12"/>
        <v>7737</v>
      </c>
      <c r="AR11" s="2">
        <f t="shared" si="12"/>
        <v>7737</v>
      </c>
      <c r="AS11" s="1">
        <f t="shared" si="12"/>
        <v>7790</v>
      </c>
      <c r="AT11" s="1">
        <f t="shared" si="12"/>
        <v>7822</v>
      </c>
      <c r="AU11" s="1">
        <f t="shared" si="12"/>
        <v>7823</v>
      </c>
      <c r="AV11" s="2">
        <f t="shared" si="12"/>
        <v>7823</v>
      </c>
      <c r="AW11" s="1">
        <f t="shared" si="12"/>
        <v>7842</v>
      </c>
      <c r="AX11" s="1">
        <f t="shared" si="12"/>
        <v>7828</v>
      </c>
      <c r="AY11" s="1">
        <f t="shared" si="12"/>
        <v>7825</v>
      </c>
      <c r="AZ11" s="2">
        <f t="shared" si="12"/>
        <v>7825</v>
      </c>
      <c r="BA11" s="2">
        <f t="shared" si="12"/>
        <v>7825</v>
      </c>
      <c r="BB11" s="1">
        <f t="shared" si="12"/>
        <v>7810</v>
      </c>
      <c r="BC11" s="1">
        <f t="shared" si="12"/>
        <v>7830</v>
      </c>
      <c r="BD11" s="1">
        <f t="shared" si="12"/>
        <v>7842</v>
      </c>
      <c r="BE11" s="2">
        <f t="shared" si="12"/>
        <v>7842</v>
      </c>
      <c r="BF11" s="1">
        <f t="shared" si="12"/>
        <v>7833</v>
      </c>
      <c r="BG11" s="1">
        <f t="shared" si="12"/>
        <v>7830</v>
      </c>
      <c r="BH11" s="1">
        <f t="shared" si="12"/>
        <v>7855</v>
      </c>
      <c r="BI11" s="2">
        <f t="shared" si="12"/>
        <v>7855</v>
      </c>
      <c r="BJ11" s="1">
        <f t="shared" si="12"/>
        <v>7876</v>
      </c>
      <c r="BK11" s="1">
        <f t="shared" si="12"/>
        <v>7885</v>
      </c>
      <c r="BL11" s="1">
        <f t="shared" si="12"/>
        <v>7896</v>
      </c>
      <c r="BM11" s="2">
        <f t="shared" si="12"/>
        <v>7896</v>
      </c>
      <c r="BN11" s="1">
        <f t="shared" si="12"/>
        <v>7914</v>
      </c>
      <c r="BO11" s="1">
        <f t="shared" ref="BO11:BV11" si="13">SUM(BO33,BO55,BO77,BO99)</f>
        <v>7858</v>
      </c>
      <c r="BP11" s="1">
        <f t="shared" si="13"/>
        <v>7839</v>
      </c>
      <c r="BQ11" s="1">
        <f t="shared" si="13"/>
        <v>7839</v>
      </c>
      <c r="BR11" s="1">
        <f t="shared" si="13"/>
        <v>7839</v>
      </c>
      <c r="BS11" s="1">
        <f t="shared" si="13"/>
        <v>7816</v>
      </c>
      <c r="BT11" s="1">
        <f t="shared" si="13"/>
        <v>7798</v>
      </c>
      <c r="BU11" s="1">
        <f t="shared" si="13"/>
        <v>7788</v>
      </c>
      <c r="BV11" s="1">
        <f t="shared" si="13"/>
        <v>7805</v>
      </c>
      <c r="BW11" s="14"/>
      <c r="BX11" s="18"/>
    </row>
    <row r="12" spans="2:80">
      <c r="B12" s="15" t="s">
        <v>74</v>
      </c>
      <c r="C12" s="1">
        <f t="shared" ref="C12:AH12" si="14">SUM(C34,C56,C78,C100)</f>
        <v>-19</v>
      </c>
      <c r="D12" s="1">
        <f t="shared" si="14"/>
        <v>-13</v>
      </c>
      <c r="E12" s="1">
        <f t="shared" si="14"/>
        <v>4</v>
      </c>
      <c r="F12" s="2">
        <f t="shared" si="14"/>
        <v>-9</v>
      </c>
      <c r="G12" s="1">
        <f t="shared" si="14"/>
        <v>3</v>
      </c>
      <c r="H12" s="1">
        <f t="shared" si="14"/>
        <v>-1</v>
      </c>
      <c r="I12" s="1">
        <f t="shared" si="14"/>
        <v>10</v>
      </c>
      <c r="J12" s="2">
        <f t="shared" si="14"/>
        <v>9</v>
      </c>
      <c r="K12" s="1">
        <f t="shared" si="14"/>
        <v>3</v>
      </c>
      <c r="L12" s="1">
        <f t="shared" si="14"/>
        <v>15</v>
      </c>
      <c r="M12" s="1">
        <f t="shared" si="14"/>
        <v>-39</v>
      </c>
      <c r="N12" s="2">
        <f t="shared" si="14"/>
        <v>-24</v>
      </c>
      <c r="O12" s="1">
        <f t="shared" si="14"/>
        <v>26</v>
      </c>
      <c r="P12" s="1">
        <f t="shared" si="14"/>
        <v>26</v>
      </c>
      <c r="Q12" s="1">
        <f t="shared" si="14"/>
        <v>19</v>
      </c>
      <c r="R12" s="2">
        <f t="shared" si="14"/>
        <v>45</v>
      </c>
      <c r="S12" s="2">
        <f t="shared" si="14"/>
        <v>-1</v>
      </c>
      <c r="T12" s="1">
        <f t="shared" si="14"/>
        <v>-7</v>
      </c>
      <c r="U12" s="1">
        <f t="shared" si="14"/>
        <v>36</v>
      </c>
      <c r="V12" s="1">
        <f t="shared" si="14"/>
        <v>81</v>
      </c>
      <c r="W12" s="2">
        <f t="shared" si="14"/>
        <v>117</v>
      </c>
      <c r="X12" s="1">
        <f t="shared" si="14"/>
        <v>18</v>
      </c>
      <c r="Y12" s="1">
        <f t="shared" si="14"/>
        <v>50</v>
      </c>
      <c r="Z12" s="1">
        <f t="shared" si="14"/>
        <v>65</v>
      </c>
      <c r="AA12" s="2">
        <f t="shared" si="14"/>
        <v>115</v>
      </c>
      <c r="AB12" s="1">
        <f t="shared" si="14"/>
        <v>43</v>
      </c>
      <c r="AC12" s="1">
        <f t="shared" si="14"/>
        <v>43</v>
      </c>
      <c r="AD12" s="1">
        <f t="shared" si="14"/>
        <v>66</v>
      </c>
      <c r="AE12" s="2">
        <f t="shared" si="14"/>
        <v>109</v>
      </c>
      <c r="AF12" s="1">
        <f t="shared" si="14"/>
        <v>66</v>
      </c>
      <c r="AG12" s="1">
        <f t="shared" si="14"/>
        <v>41</v>
      </c>
      <c r="AH12" s="1">
        <f t="shared" si="14"/>
        <v>38</v>
      </c>
      <c r="AI12" s="2">
        <f t="shared" ref="AI12:BN12" si="15">SUM(AI34,AI56,AI78,AI100)</f>
        <v>58</v>
      </c>
      <c r="AJ12" s="2">
        <f t="shared" si="15"/>
        <v>516</v>
      </c>
      <c r="AK12" s="1">
        <f t="shared" si="15"/>
        <v>28</v>
      </c>
      <c r="AL12" s="1">
        <f t="shared" si="15"/>
        <v>-22</v>
      </c>
      <c r="AM12" s="1">
        <f t="shared" si="15"/>
        <v>-166</v>
      </c>
      <c r="AN12" s="2">
        <f t="shared" si="15"/>
        <v>-210</v>
      </c>
      <c r="AO12" s="1">
        <f t="shared" si="15"/>
        <v>-15</v>
      </c>
      <c r="AP12" s="1">
        <f t="shared" si="15"/>
        <v>65</v>
      </c>
      <c r="AQ12" s="1">
        <f t="shared" si="15"/>
        <v>33</v>
      </c>
      <c r="AR12" s="2">
        <f t="shared" si="15"/>
        <v>78</v>
      </c>
      <c r="AS12" s="1">
        <f t="shared" si="15"/>
        <v>62</v>
      </c>
      <c r="AT12" s="1">
        <f t="shared" si="15"/>
        <v>39</v>
      </c>
      <c r="AU12" s="1">
        <f t="shared" si="15"/>
        <v>12</v>
      </c>
      <c r="AV12" s="2">
        <f t="shared" si="15"/>
        <v>33</v>
      </c>
      <c r="AW12" s="1">
        <f t="shared" si="15"/>
        <v>19</v>
      </c>
      <c r="AX12" s="1">
        <f t="shared" si="15"/>
        <v>-14</v>
      </c>
      <c r="AY12" s="1">
        <f t="shared" si="15"/>
        <v>-3</v>
      </c>
      <c r="AZ12" s="2">
        <f t="shared" si="15"/>
        <v>-17</v>
      </c>
      <c r="BA12" s="2">
        <f t="shared" si="15"/>
        <v>-64</v>
      </c>
      <c r="BB12" s="1">
        <f t="shared" si="15"/>
        <v>-15</v>
      </c>
      <c r="BC12" s="1">
        <f t="shared" si="15"/>
        <v>20</v>
      </c>
      <c r="BD12" s="1">
        <f t="shared" si="15"/>
        <v>12</v>
      </c>
      <c r="BE12" s="2">
        <f t="shared" si="15"/>
        <v>32</v>
      </c>
      <c r="BF12" s="1">
        <f t="shared" si="15"/>
        <v>-9</v>
      </c>
      <c r="BG12" s="1">
        <f t="shared" si="15"/>
        <v>-3</v>
      </c>
      <c r="BH12" s="1">
        <f t="shared" si="15"/>
        <v>25</v>
      </c>
      <c r="BI12" s="2">
        <f t="shared" si="15"/>
        <v>22</v>
      </c>
      <c r="BJ12" s="1">
        <f t="shared" si="15"/>
        <v>21</v>
      </c>
      <c r="BK12" s="1">
        <f t="shared" si="15"/>
        <v>9</v>
      </c>
      <c r="BL12" s="1">
        <f t="shared" si="15"/>
        <v>11</v>
      </c>
      <c r="BM12" s="2">
        <f t="shared" si="15"/>
        <v>20</v>
      </c>
      <c r="BN12" s="1">
        <f t="shared" si="15"/>
        <v>9</v>
      </c>
      <c r="BO12" s="1">
        <f t="shared" ref="BO12:BV12" si="16">SUM(BO34,BO56,BO78,BO100)</f>
        <v>-56</v>
      </c>
      <c r="BP12" s="1">
        <f t="shared" si="16"/>
        <v>-7</v>
      </c>
      <c r="BQ12" s="1">
        <f t="shared" si="16"/>
        <v>-75</v>
      </c>
      <c r="BR12" s="1">
        <f t="shared" si="16"/>
        <v>29</v>
      </c>
      <c r="BS12" s="1">
        <f t="shared" si="16"/>
        <v>-9</v>
      </c>
      <c r="BT12" s="1">
        <f t="shared" si="16"/>
        <v>-14</v>
      </c>
      <c r="BU12" s="1">
        <f t="shared" si="16"/>
        <v>-11</v>
      </c>
      <c r="BV12" s="1">
        <f t="shared" si="16"/>
        <v>15</v>
      </c>
      <c r="BW12" s="14"/>
    </row>
    <row r="13" spans="2:80" hidden="1" outlineLevel="1">
      <c r="B13" s="3" t="s">
        <v>75</v>
      </c>
      <c r="C13" s="1">
        <f t="shared" ref="C13:AH13" si="17">SUM(C35,C57,C79,C101)</f>
        <v>0</v>
      </c>
      <c r="D13" s="1">
        <f t="shared" si="17"/>
        <v>1</v>
      </c>
      <c r="E13" s="1">
        <f t="shared" si="17"/>
        <v>0</v>
      </c>
      <c r="F13" s="2">
        <f t="shared" si="17"/>
        <v>1</v>
      </c>
      <c r="G13" s="1">
        <f t="shared" si="17"/>
        <v>0</v>
      </c>
      <c r="H13" s="1">
        <f t="shared" si="17"/>
        <v>0</v>
      </c>
      <c r="I13" s="1">
        <f t="shared" si="17"/>
        <v>0</v>
      </c>
      <c r="J13" s="2">
        <f t="shared" si="17"/>
        <v>0</v>
      </c>
      <c r="K13" s="1">
        <f t="shared" si="17"/>
        <v>0</v>
      </c>
      <c r="L13" s="1">
        <f t="shared" si="17"/>
        <v>0</v>
      </c>
      <c r="M13" s="1">
        <f t="shared" si="17"/>
        <v>0</v>
      </c>
      <c r="N13" s="2">
        <f t="shared" si="17"/>
        <v>0</v>
      </c>
      <c r="O13" s="1">
        <f t="shared" si="17"/>
        <v>0</v>
      </c>
      <c r="P13" s="1">
        <f t="shared" si="17"/>
        <v>0</v>
      </c>
      <c r="Q13" s="1">
        <f t="shared" si="17"/>
        <v>0</v>
      </c>
      <c r="R13" s="2">
        <f t="shared" si="17"/>
        <v>0</v>
      </c>
      <c r="S13" s="2">
        <f t="shared" si="17"/>
        <v>0</v>
      </c>
      <c r="T13" s="1">
        <f t="shared" si="17"/>
        <v>0</v>
      </c>
      <c r="U13" s="1">
        <f t="shared" si="17"/>
        <v>2</v>
      </c>
      <c r="V13" s="1">
        <f t="shared" si="17"/>
        <v>0</v>
      </c>
      <c r="W13" s="2">
        <f t="shared" si="17"/>
        <v>2</v>
      </c>
      <c r="X13" s="1">
        <f t="shared" si="17"/>
        <v>0</v>
      </c>
      <c r="Y13" s="1">
        <f t="shared" si="17"/>
        <v>-1</v>
      </c>
      <c r="Z13" s="1">
        <f t="shared" si="17"/>
        <v>0</v>
      </c>
      <c r="AA13" s="2">
        <f t="shared" si="17"/>
        <v>-1</v>
      </c>
      <c r="AB13" s="1">
        <f t="shared" si="17"/>
        <v>0</v>
      </c>
      <c r="AC13" s="1">
        <f t="shared" si="17"/>
        <v>6</v>
      </c>
      <c r="AD13" s="1">
        <f t="shared" si="17"/>
        <v>9</v>
      </c>
      <c r="AE13" s="2">
        <f t="shared" si="17"/>
        <v>8</v>
      </c>
      <c r="AF13" s="1">
        <f t="shared" si="17"/>
        <v>11</v>
      </c>
      <c r="AG13" s="1">
        <f t="shared" si="17"/>
        <v>8</v>
      </c>
      <c r="AH13" s="1">
        <f t="shared" si="17"/>
        <v>2</v>
      </c>
      <c r="AI13" s="2">
        <f t="shared" ref="AI13:BN13" si="18">SUM(AI35,AI57,AI79,AI101)</f>
        <v>-3</v>
      </c>
      <c r="AJ13" s="2">
        <f t="shared" si="18"/>
        <v>-3</v>
      </c>
      <c r="AK13" s="1">
        <f t="shared" si="18"/>
        <v>6</v>
      </c>
      <c r="AL13" s="1">
        <f t="shared" si="18"/>
        <v>6</v>
      </c>
      <c r="AM13" s="1">
        <f t="shared" si="18"/>
        <v>28</v>
      </c>
      <c r="AN13" s="2">
        <f t="shared" si="18"/>
        <v>1</v>
      </c>
      <c r="AO13" s="1">
        <f t="shared" si="18"/>
        <v>5</v>
      </c>
      <c r="AP13" s="1">
        <f t="shared" si="18"/>
        <v>6</v>
      </c>
      <c r="AQ13" s="1">
        <f t="shared" si="18"/>
        <v>5</v>
      </c>
      <c r="AR13" s="2">
        <f t="shared" si="18"/>
        <v>11</v>
      </c>
      <c r="AS13" s="1">
        <f t="shared" si="18"/>
        <v>2</v>
      </c>
      <c r="AT13" s="1">
        <f t="shared" si="18"/>
        <v>1</v>
      </c>
      <c r="AU13" s="1">
        <f t="shared" si="18"/>
        <v>2</v>
      </c>
      <c r="AV13" s="2">
        <f t="shared" si="18"/>
        <v>3</v>
      </c>
      <c r="AW13" s="1">
        <f t="shared" si="18"/>
        <v>1</v>
      </c>
      <c r="AX13" s="1">
        <f t="shared" si="18"/>
        <v>4</v>
      </c>
      <c r="AY13" s="1">
        <f t="shared" si="18"/>
        <v>0</v>
      </c>
      <c r="AZ13" s="2">
        <f t="shared" si="18"/>
        <v>4</v>
      </c>
      <c r="BA13" s="2">
        <f t="shared" si="18"/>
        <v>4</v>
      </c>
      <c r="BB13" s="1">
        <f t="shared" si="18"/>
        <v>5</v>
      </c>
      <c r="BC13" s="1">
        <f t="shared" si="18"/>
        <v>3</v>
      </c>
      <c r="BD13" s="1">
        <f t="shared" si="18"/>
        <v>4</v>
      </c>
      <c r="BE13" s="2">
        <f t="shared" si="18"/>
        <v>7</v>
      </c>
      <c r="BF13" s="1">
        <f t="shared" si="18"/>
        <v>4</v>
      </c>
      <c r="BG13" s="1">
        <f t="shared" si="18"/>
        <v>3</v>
      </c>
      <c r="BH13" s="1">
        <f t="shared" si="18"/>
        <v>2</v>
      </c>
      <c r="BI13" s="2">
        <f t="shared" si="18"/>
        <v>5</v>
      </c>
      <c r="BJ13" s="1">
        <f t="shared" si="18"/>
        <v>5</v>
      </c>
      <c r="BK13" s="1">
        <f t="shared" si="18"/>
        <v>1</v>
      </c>
      <c r="BL13" s="1">
        <f t="shared" si="18"/>
        <v>2</v>
      </c>
      <c r="BM13" s="2">
        <f t="shared" si="18"/>
        <v>3</v>
      </c>
      <c r="BN13" s="1">
        <f t="shared" si="18"/>
        <v>1</v>
      </c>
      <c r="BO13" s="1">
        <f t="shared" ref="BO13:BV13" si="19">SUM(BO35,BO57,BO79,BO101)</f>
        <v>1</v>
      </c>
      <c r="BP13" s="1">
        <f t="shared" si="19"/>
        <v>1</v>
      </c>
      <c r="BQ13" s="1">
        <f t="shared" si="19"/>
        <v>3</v>
      </c>
      <c r="BR13" s="1">
        <f t="shared" si="19"/>
        <v>3</v>
      </c>
      <c r="BS13" s="1">
        <f t="shared" si="19"/>
        <v>5</v>
      </c>
      <c r="BT13" s="1">
        <f t="shared" si="19"/>
        <v>2</v>
      </c>
      <c r="BU13" s="1">
        <f t="shared" si="19"/>
        <v>5</v>
      </c>
      <c r="BV13" s="1">
        <f t="shared" si="19"/>
        <v>1</v>
      </c>
    </row>
    <row r="14" spans="2:80" hidden="1" outlineLevel="1">
      <c r="B14" s="3" t="s">
        <v>76</v>
      </c>
      <c r="C14" s="1">
        <f t="shared" ref="C14:AH14" si="20">SUM(C36,C58,C80,C102)</f>
        <v>12</v>
      </c>
      <c r="D14" s="1">
        <f t="shared" si="20"/>
        <v>13</v>
      </c>
      <c r="E14" s="1">
        <f t="shared" si="20"/>
        <v>13</v>
      </c>
      <c r="F14" s="2">
        <f t="shared" si="20"/>
        <v>13</v>
      </c>
      <c r="G14" s="1">
        <f t="shared" si="20"/>
        <v>13</v>
      </c>
      <c r="H14" s="1">
        <f t="shared" si="20"/>
        <v>13</v>
      </c>
      <c r="I14" s="1">
        <f t="shared" si="20"/>
        <v>13</v>
      </c>
      <c r="J14" s="2">
        <f t="shared" si="20"/>
        <v>13</v>
      </c>
      <c r="K14" s="1">
        <f t="shared" si="20"/>
        <v>13</v>
      </c>
      <c r="L14" s="1">
        <f t="shared" si="20"/>
        <v>13</v>
      </c>
      <c r="M14" s="1">
        <f t="shared" si="20"/>
        <v>13</v>
      </c>
      <c r="N14" s="2">
        <f t="shared" si="20"/>
        <v>13</v>
      </c>
      <c r="O14" s="1">
        <f t="shared" si="20"/>
        <v>13</v>
      </c>
      <c r="P14" s="1">
        <f t="shared" si="20"/>
        <v>13</v>
      </c>
      <c r="Q14" s="1">
        <f t="shared" si="20"/>
        <v>13</v>
      </c>
      <c r="R14" s="2">
        <f t="shared" si="20"/>
        <v>13</v>
      </c>
      <c r="S14" s="2">
        <f t="shared" si="20"/>
        <v>13</v>
      </c>
      <c r="T14" s="1">
        <f t="shared" si="20"/>
        <v>47</v>
      </c>
      <c r="U14" s="1">
        <f t="shared" si="20"/>
        <v>49</v>
      </c>
      <c r="V14" s="1">
        <f t="shared" si="20"/>
        <v>49</v>
      </c>
      <c r="W14" s="2">
        <f t="shared" si="20"/>
        <v>49</v>
      </c>
      <c r="X14" s="1">
        <f t="shared" si="20"/>
        <v>49</v>
      </c>
      <c r="Y14" s="1">
        <f t="shared" si="20"/>
        <v>48</v>
      </c>
      <c r="Z14" s="1">
        <f t="shared" si="20"/>
        <v>48</v>
      </c>
      <c r="AA14" s="2">
        <f t="shared" si="20"/>
        <v>48</v>
      </c>
      <c r="AB14" s="1">
        <f t="shared" si="20"/>
        <v>48</v>
      </c>
      <c r="AC14" s="1">
        <f t="shared" si="20"/>
        <v>109</v>
      </c>
      <c r="AD14" s="1">
        <f t="shared" si="20"/>
        <v>118</v>
      </c>
      <c r="AE14" s="2">
        <f t="shared" si="20"/>
        <v>118</v>
      </c>
      <c r="AF14" s="1">
        <f t="shared" si="20"/>
        <v>129</v>
      </c>
      <c r="AG14" s="1">
        <f t="shared" si="20"/>
        <v>124</v>
      </c>
      <c r="AH14" s="1">
        <f t="shared" si="20"/>
        <v>126</v>
      </c>
      <c r="AI14" s="2">
        <f t="shared" ref="AI14:BN14" si="21">SUM(AI36,AI58,AI80,AI102)</f>
        <v>126</v>
      </c>
      <c r="AJ14" s="2">
        <f t="shared" si="21"/>
        <v>126</v>
      </c>
      <c r="AK14" s="1">
        <f t="shared" si="21"/>
        <v>37</v>
      </c>
      <c r="AL14" s="1">
        <f t="shared" si="21"/>
        <v>43</v>
      </c>
      <c r="AM14" s="1">
        <f t="shared" si="21"/>
        <v>71</v>
      </c>
      <c r="AN14" s="2">
        <f t="shared" si="21"/>
        <v>33</v>
      </c>
      <c r="AO14" s="1">
        <f t="shared" si="21"/>
        <v>76</v>
      </c>
      <c r="AP14" s="1">
        <f t="shared" si="21"/>
        <v>82</v>
      </c>
      <c r="AQ14" s="1">
        <f t="shared" si="21"/>
        <v>87</v>
      </c>
      <c r="AR14" s="2">
        <f t="shared" si="21"/>
        <v>87</v>
      </c>
      <c r="AS14" s="1">
        <f t="shared" si="21"/>
        <v>89</v>
      </c>
      <c r="AT14" s="1">
        <f t="shared" si="21"/>
        <v>90</v>
      </c>
      <c r="AU14" s="1">
        <f t="shared" si="21"/>
        <v>92</v>
      </c>
      <c r="AV14" s="2">
        <f t="shared" si="21"/>
        <v>92</v>
      </c>
      <c r="AW14" s="1">
        <f t="shared" si="21"/>
        <v>93</v>
      </c>
      <c r="AX14" s="1">
        <f t="shared" si="21"/>
        <v>97</v>
      </c>
      <c r="AY14" s="1">
        <f t="shared" si="21"/>
        <v>97</v>
      </c>
      <c r="AZ14" s="2">
        <f t="shared" si="21"/>
        <v>97</v>
      </c>
      <c r="BA14" s="2">
        <f t="shared" si="21"/>
        <v>97</v>
      </c>
      <c r="BB14" s="1">
        <f t="shared" si="21"/>
        <v>33</v>
      </c>
      <c r="BC14" s="1">
        <f t="shared" si="21"/>
        <v>36</v>
      </c>
      <c r="BD14" s="1">
        <f t="shared" si="21"/>
        <v>40</v>
      </c>
      <c r="BE14" s="2">
        <f t="shared" si="21"/>
        <v>40</v>
      </c>
      <c r="BF14" s="1">
        <f t="shared" si="21"/>
        <v>44</v>
      </c>
      <c r="BG14" s="1">
        <f t="shared" si="21"/>
        <v>47</v>
      </c>
      <c r="BH14" s="1">
        <f t="shared" si="21"/>
        <v>49</v>
      </c>
      <c r="BI14" s="2">
        <f t="shared" si="21"/>
        <v>49</v>
      </c>
      <c r="BJ14" s="1">
        <f t="shared" si="21"/>
        <v>54</v>
      </c>
      <c r="BK14" s="1">
        <f t="shared" si="21"/>
        <v>55</v>
      </c>
      <c r="BL14" s="1">
        <f t="shared" si="21"/>
        <v>57</v>
      </c>
      <c r="BM14" s="2">
        <f t="shared" si="21"/>
        <v>57</v>
      </c>
      <c r="BN14" s="1">
        <f t="shared" si="21"/>
        <v>58</v>
      </c>
      <c r="BO14" s="1">
        <f t="shared" ref="BO14:BV14" si="22">SUM(BO36,BO58,BO80,BO102)</f>
        <v>60</v>
      </c>
      <c r="BP14" s="1">
        <f t="shared" si="22"/>
        <v>61</v>
      </c>
      <c r="BQ14" s="1">
        <f t="shared" si="22"/>
        <v>61</v>
      </c>
      <c r="BR14" s="1">
        <f t="shared" si="22"/>
        <v>61</v>
      </c>
      <c r="BS14" s="1">
        <f t="shared" si="22"/>
        <v>32</v>
      </c>
      <c r="BT14" s="1">
        <f t="shared" si="22"/>
        <v>34</v>
      </c>
      <c r="BU14" s="1">
        <f t="shared" si="22"/>
        <v>39</v>
      </c>
      <c r="BV14" s="1">
        <f t="shared" si="22"/>
        <v>40</v>
      </c>
    </row>
    <row r="15" spans="2:80" hidden="1" outlineLevel="1">
      <c r="B15" s="3" t="s">
        <v>77</v>
      </c>
      <c r="C15" s="1">
        <f t="shared" ref="C15:AH15" si="23">SUM(C37,C59,C81,C103)</f>
        <v>39</v>
      </c>
      <c r="D15" s="1">
        <f t="shared" si="23"/>
        <v>2</v>
      </c>
      <c r="E15" s="1">
        <f t="shared" si="23"/>
        <v>-18</v>
      </c>
      <c r="F15" s="2">
        <f t="shared" si="23"/>
        <v>-16</v>
      </c>
      <c r="G15" s="1">
        <f t="shared" si="23"/>
        <v>-8</v>
      </c>
      <c r="H15" s="1">
        <f t="shared" si="23"/>
        <v>-5</v>
      </c>
      <c r="I15" s="1">
        <f t="shared" si="23"/>
        <v>5</v>
      </c>
      <c r="J15" s="2">
        <f t="shared" si="23"/>
        <v>0</v>
      </c>
      <c r="K15" s="1">
        <f t="shared" si="23"/>
        <v>9</v>
      </c>
      <c r="L15" s="1">
        <f t="shared" si="23"/>
        <v>26</v>
      </c>
      <c r="M15" s="1">
        <f t="shared" si="23"/>
        <v>-31</v>
      </c>
      <c r="N15" s="2">
        <f t="shared" si="23"/>
        <v>-5</v>
      </c>
      <c r="O15" s="1">
        <f t="shared" si="23"/>
        <v>-24</v>
      </c>
      <c r="P15" s="1">
        <f t="shared" si="23"/>
        <v>10</v>
      </c>
      <c r="Q15" s="1">
        <f t="shared" si="23"/>
        <v>14</v>
      </c>
      <c r="R15" s="2">
        <f t="shared" si="23"/>
        <v>24</v>
      </c>
      <c r="S15" s="2">
        <f t="shared" si="23"/>
        <v>24</v>
      </c>
      <c r="T15" s="1">
        <f t="shared" si="23"/>
        <v>-66</v>
      </c>
      <c r="U15" s="1">
        <f t="shared" si="23"/>
        <v>57</v>
      </c>
      <c r="V15" s="1">
        <f t="shared" si="23"/>
        <v>20</v>
      </c>
      <c r="W15" s="2">
        <f t="shared" si="23"/>
        <v>77</v>
      </c>
      <c r="X15" s="1">
        <f t="shared" si="23"/>
        <v>-21</v>
      </c>
      <c r="Y15" s="1">
        <f t="shared" si="23"/>
        <v>-21</v>
      </c>
      <c r="Z15" s="1">
        <f t="shared" si="23"/>
        <v>-3</v>
      </c>
      <c r="AA15" s="2">
        <f t="shared" si="23"/>
        <v>-24</v>
      </c>
      <c r="AB15" s="1">
        <f t="shared" si="23"/>
        <v>17</v>
      </c>
      <c r="AC15" s="1">
        <f t="shared" si="23"/>
        <v>59</v>
      </c>
      <c r="AD15" s="1">
        <f t="shared" si="23"/>
        <v>50</v>
      </c>
      <c r="AE15" s="2">
        <f t="shared" si="23"/>
        <v>75</v>
      </c>
      <c r="AF15" s="1">
        <f t="shared" si="23"/>
        <v>49</v>
      </c>
      <c r="AG15" s="1">
        <f t="shared" si="23"/>
        <v>46</v>
      </c>
      <c r="AH15" s="1">
        <f t="shared" si="23"/>
        <v>161</v>
      </c>
      <c r="AI15" s="2">
        <f t="shared" ref="AI15:BN15" si="24">SUM(AI37,AI59,AI81,AI103)</f>
        <v>-3532</v>
      </c>
      <c r="AJ15" s="2">
        <f t="shared" si="24"/>
        <v>-3532</v>
      </c>
      <c r="AK15" s="1">
        <f t="shared" si="24"/>
        <v>21</v>
      </c>
      <c r="AL15" s="1">
        <f t="shared" si="24"/>
        <v>78</v>
      </c>
      <c r="AM15" s="1">
        <f t="shared" si="24"/>
        <v>58</v>
      </c>
      <c r="AN15" s="2">
        <f t="shared" si="24"/>
        <v>11</v>
      </c>
      <c r="AO15" s="1">
        <f t="shared" si="24"/>
        <v>45</v>
      </c>
      <c r="AP15" s="1">
        <f t="shared" si="24"/>
        <v>42</v>
      </c>
      <c r="AQ15" s="1">
        <f t="shared" si="24"/>
        <v>58</v>
      </c>
      <c r="AR15" s="2">
        <f t="shared" si="24"/>
        <v>100</v>
      </c>
      <c r="AS15" s="1">
        <f t="shared" si="24"/>
        <v>46</v>
      </c>
      <c r="AT15" s="1">
        <f t="shared" si="24"/>
        <v>36</v>
      </c>
      <c r="AU15" s="1">
        <f t="shared" si="24"/>
        <v>27</v>
      </c>
      <c r="AV15" s="2">
        <f t="shared" si="24"/>
        <v>63</v>
      </c>
      <c r="AW15" s="1">
        <f t="shared" si="24"/>
        <v>39</v>
      </c>
      <c r="AX15" s="1">
        <f t="shared" si="24"/>
        <v>42</v>
      </c>
      <c r="AY15" s="1">
        <f t="shared" si="24"/>
        <v>34</v>
      </c>
      <c r="AZ15" s="2">
        <f t="shared" si="24"/>
        <v>76</v>
      </c>
      <c r="BA15" s="2">
        <f t="shared" si="24"/>
        <v>76</v>
      </c>
      <c r="BB15" s="1">
        <f t="shared" si="24"/>
        <v>15</v>
      </c>
      <c r="BC15" s="1">
        <f t="shared" si="24"/>
        <v>31</v>
      </c>
      <c r="BD15" s="1">
        <f t="shared" si="24"/>
        <v>25</v>
      </c>
      <c r="BE15" s="2">
        <f t="shared" si="24"/>
        <v>56</v>
      </c>
      <c r="BF15" s="1">
        <f t="shared" si="24"/>
        <v>25</v>
      </c>
      <c r="BG15" s="1">
        <f t="shared" si="24"/>
        <v>24</v>
      </c>
      <c r="BH15" s="1">
        <f t="shared" si="24"/>
        <v>44</v>
      </c>
      <c r="BI15" s="2">
        <f t="shared" si="24"/>
        <v>68</v>
      </c>
      <c r="BJ15" s="1">
        <f t="shared" si="24"/>
        <v>16</v>
      </c>
      <c r="BK15" s="1">
        <f t="shared" si="24"/>
        <v>25</v>
      </c>
      <c r="BL15" s="1">
        <f t="shared" si="24"/>
        <v>33</v>
      </c>
      <c r="BM15" s="2">
        <f t="shared" si="24"/>
        <v>58</v>
      </c>
      <c r="BN15" s="1">
        <f t="shared" si="24"/>
        <v>52</v>
      </c>
      <c r="BO15" s="1">
        <f t="shared" ref="BO15:BV15" si="25">SUM(BO37,BO59,BO81,BO103)</f>
        <v>42</v>
      </c>
      <c r="BP15" s="1">
        <f t="shared" si="25"/>
        <v>33</v>
      </c>
      <c r="BQ15" s="1">
        <f t="shared" si="25"/>
        <v>67</v>
      </c>
      <c r="BR15" s="1">
        <f t="shared" si="25"/>
        <v>67</v>
      </c>
      <c r="BS15" s="1">
        <f t="shared" si="25"/>
        <v>21</v>
      </c>
      <c r="BT15" s="1">
        <f t="shared" si="25"/>
        <v>23</v>
      </c>
      <c r="BU15" s="1">
        <f t="shared" si="25"/>
        <v>52</v>
      </c>
      <c r="BV15" s="1">
        <f t="shared" si="25"/>
        <v>29</v>
      </c>
    </row>
    <row r="16" spans="2:80" hidden="1" outlineLevel="1">
      <c r="B16" s="3" t="s">
        <v>78</v>
      </c>
      <c r="C16" s="1">
        <f t="shared" ref="C16:AH16" si="26">SUM(C38,C60,C82,C104)</f>
        <v>3613</v>
      </c>
      <c r="D16" s="1">
        <f t="shared" si="26"/>
        <v>3615</v>
      </c>
      <c r="E16" s="1">
        <f t="shared" si="26"/>
        <v>3597</v>
      </c>
      <c r="F16" s="2">
        <f t="shared" si="26"/>
        <v>3597</v>
      </c>
      <c r="G16" s="1">
        <f t="shared" si="26"/>
        <v>3589</v>
      </c>
      <c r="H16" s="1">
        <f t="shared" si="26"/>
        <v>3584</v>
      </c>
      <c r="I16" s="1">
        <f t="shared" si="26"/>
        <v>3589</v>
      </c>
      <c r="J16" s="2">
        <f t="shared" si="26"/>
        <v>3589</v>
      </c>
      <c r="K16" s="1">
        <f t="shared" si="26"/>
        <v>3598</v>
      </c>
      <c r="L16" s="1">
        <f t="shared" si="26"/>
        <v>3624</v>
      </c>
      <c r="M16" s="1">
        <f t="shared" si="26"/>
        <v>3593</v>
      </c>
      <c r="N16" s="2">
        <f t="shared" si="26"/>
        <v>3593</v>
      </c>
      <c r="O16" s="1">
        <f t="shared" si="26"/>
        <v>3569</v>
      </c>
      <c r="P16" s="1">
        <f t="shared" si="26"/>
        <v>3579</v>
      </c>
      <c r="Q16" s="1">
        <f t="shared" si="26"/>
        <v>3593</v>
      </c>
      <c r="R16" s="2">
        <f t="shared" si="26"/>
        <v>3593</v>
      </c>
      <c r="S16" s="2">
        <f t="shared" si="26"/>
        <v>3593</v>
      </c>
      <c r="T16" s="1">
        <f t="shared" si="26"/>
        <v>4270</v>
      </c>
      <c r="U16" s="1">
        <f t="shared" si="26"/>
        <v>4327</v>
      </c>
      <c r="V16" s="1">
        <f t="shared" si="26"/>
        <v>4347</v>
      </c>
      <c r="W16" s="2">
        <f t="shared" si="26"/>
        <v>4347</v>
      </c>
      <c r="X16" s="1">
        <f t="shared" si="26"/>
        <v>4326</v>
      </c>
      <c r="Y16" s="1">
        <f t="shared" si="26"/>
        <v>4305</v>
      </c>
      <c r="Z16" s="1">
        <f t="shared" si="26"/>
        <v>4302</v>
      </c>
      <c r="AA16" s="2">
        <f t="shared" si="26"/>
        <v>4302</v>
      </c>
      <c r="AB16" s="1">
        <f t="shared" si="26"/>
        <v>4319</v>
      </c>
      <c r="AC16" s="1">
        <f t="shared" si="26"/>
        <v>4593</v>
      </c>
      <c r="AD16" s="1">
        <f t="shared" si="26"/>
        <v>4643</v>
      </c>
      <c r="AE16" s="2">
        <f t="shared" si="26"/>
        <v>4643</v>
      </c>
      <c r="AF16" s="1">
        <f t="shared" si="26"/>
        <v>4692</v>
      </c>
      <c r="AG16" s="1">
        <f t="shared" si="26"/>
        <v>999</v>
      </c>
      <c r="AH16" s="1">
        <f t="shared" si="26"/>
        <v>1160</v>
      </c>
      <c r="AI16" s="2">
        <f t="shared" ref="AI16:BN16" si="27">SUM(AI38,AI60,AI82,AI104)</f>
        <v>1160</v>
      </c>
      <c r="AJ16" s="2">
        <f t="shared" si="27"/>
        <v>1160</v>
      </c>
      <c r="AK16" s="1">
        <f t="shared" si="27"/>
        <v>663</v>
      </c>
      <c r="AL16" s="1">
        <f t="shared" si="27"/>
        <v>741</v>
      </c>
      <c r="AM16" s="1">
        <f t="shared" si="27"/>
        <v>799</v>
      </c>
      <c r="AN16" s="2">
        <f t="shared" si="27"/>
        <v>651</v>
      </c>
      <c r="AO16" s="1">
        <f t="shared" si="27"/>
        <v>844</v>
      </c>
      <c r="AP16" s="1">
        <f t="shared" si="27"/>
        <v>886</v>
      </c>
      <c r="AQ16" s="1">
        <f t="shared" si="27"/>
        <v>944</v>
      </c>
      <c r="AR16" s="2">
        <f t="shared" si="27"/>
        <v>944</v>
      </c>
      <c r="AS16" s="1">
        <f t="shared" si="27"/>
        <v>994</v>
      </c>
      <c r="AT16" s="1">
        <f t="shared" si="27"/>
        <v>1030</v>
      </c>
      <c r="AU16" s="1">
        <f t="shared" si="27"/>
        <v>1057</v>
      </c>
      <c r="AV16" s="2">
        <f t="shared" si="27"/>
        <v>1057</v>
      </c>
      <c r="AW16" s="1">
        <f t="shared" si="27"/>
        <v>1096</v>
      </c>
      <c r="AX16" s="1">
        <f t="shared" si="27"/>
        <v>1138</v>
      </c>
      <c r="AY16" s="1">
        <f t="shared" si="27"/>
        <v>1172</v>
      </c>
      <c r="AZ16" s="2">
        <f t="shared" si="27"/>
        <v>1172</v>
      </c>
      <c r="BA16" s="2">
        <f t="shared" si="27"/>
        <v>1172</v>
      </c>
      <c r="BB16" s="1">
        <f t="shared" si="27"/>
        <v>691</v>
      </c>
      <c r="BC16" s="1">
        <f t="shared" si="27"/>
        <v>722</v>
      </c>
      <c r="BD16" s="1">
        <f t="shared" si="27"/>
        <v>747</v>
      </c>
      <c r="BE16" s="2">
        <f t="shared" si="27"/>
        <v>747</v>
      </c>
      <c r="BF16" s="1">
        <f t="shared" si="27"/>
        <v>772</v>
      </c>
      <c r="BG16" s="1">
        <f t="shared" si="27"/>
        <v>796</v>
      </c>
      <c r="BH16" s="1">
        <f t="shared" si="27"/>
        <v>840</v>
      </c>
      <c r="BI16" s="2">
        <f t="shared" si="27"/>
        <v>840</v>
      </c>
      <c r="BJ16" s="1">
        <f t="shared" si="27"/>
        <v>856</v>
      </c>
      <c r="BK16" s="1">
        <f t="shared" si="27"/>
        <v>881</v>
      </c>
      <c r="BL16" s="1">
        <f t="shared" si="27"/>
        <v>914</v>
      </c>
      <c r="BM16" s="2">
        <f t="shared" si="27"/>
        <v>914</v>
      </c>
      <c r="BN16" s="1">
        <f t="shared" si="27"/>
        <v>966</v>
      </c>
      <c r="BO16" s="1">
        <f t="shared" ref="BO16:BV16" si="28">SUM(BO38,BO60,BO82,BO104)</f>
        <v>1000</v>
      </c>
      <c r="BP16" s="1">
        <f t="shared" si="28"/>
        <v>1033</v>
      </c>
      <c r="BQ16" s="1">
        <f t="shared" si="28"/>
        <v>1033</v>
      </c>
      <c r="BR16" s="1">
        <f t="shared" si="28"/>
        <v>1033</v>
      </c>
      <c r="BS16" s="1">
        <f t="shared" si="28"/>
        <v>744</v>
      </c>
      <c r="BT16" s="1">
        <f t="shared" si="28"/>
        <v>767</v>
      </c>
      <c r="BU16" s="1">
        <f t="shared" si="28"/>
        <v>819</v>
      </c>
      <c r="BV16" s="1">
        <f t="shared" si="28"/>
        <v>848</v>
      </c>
    </row>
    <row r="17" spans="2:84" hidden="1" outlineLevel="1">
      <c r="B17" s="3" t="s">
        <v>79</v>
      </c>
      <c r="C17" s="1">
        <f t="shared" ref="C17:AH17" si="29">SUM(C39,C61,C83,C105)</f>
        <v>0.92936811212559434</v>
      </c>
      <c r="D17" s="1">
        <f t="shared" si="29"/>
        <v>3.6784975845410628</v>
      </c>
      <c r="E17" s="1">
        <f t="shared" si="29"/>
        <v>0.60812241545893642</v>
      </c>
      <c r="F17" s="2">
        <f t="shared" si="29"/>
        <v>4.2866199999999992</v>
      </c>
      <c r="G17" s="1">
        <f t="shared" si="29"/>
        <v>1.6330524637681236</v>
      </c>
      <c r="H17" s="1">
        <f t="shared" si="29"/>
        <v>2.3163362318840512</v>
      </c>
      <c r="I17" s="1">
        <f t="shared" si="29"/>
        <v>-0.77366183574878988</v>
      </c>
      <c r="J17" s="2">
        <f t="shared" si="29"/>
        <v>1.5426743961352614</v>
      </c>
      <c r="K17" s="1">
        <f t="shared" si="29"/>
        <v>0.5518772946859869</v>
      </c>
      <c r="L17" s="1">
        <f t="shared" si="29"/>
        <v>-0.41088796135265682</v>
      </c>
      <c r="M17" s="1">
        <f t="shared" si="29"/>
        <v>-0.84038619323671071</v>
      </c>
      <c r="N17" s="2">
        <f t="shared" si="29"/>
        <v>-1.2512741545893675</v>
      </c>
      <c r="O17" s="1">
        <f t="shared" si="29"/>
        <v>0.4271028695652177</v>
      </c>
      <c r="P17" s="1">
        <f t="shared" si="29"/>
        <v>2.2097521739134152E-2</v>
      </c>
      <c r="Q17" s="1">
        <f t="shared" si="29"/>
        <v>0.83236038647342525</v>
      </c>
      <c r="R17" s="2">
        <f t="shared" si="29"/>
        <v>0.8544579082125594</v>
      </c>
      <c r="S17" s="2">
        <f t="shared" si="29"/>
        <v>0.8544579082125594</v>
      </c>
      <c r="T17" s="1">
        <f t="shared" si="29"/>
        <v>-0.64322970728985418</v>
      </c>
      <c r="U17" s="1">
        <f t="shared" si="29"/>
        <v>6.7113322705314005</v>
      </c>
      <c r="V17" s="1">
        <f t="shared" si="29"/>
        <v>0.27721278260870275</v>
      </c>
      <c r="W17" s="2">
        <f t="shared" si="29"/>
        <v>6.9885450531400934</v>
      </c>
      <c r="X17" s="1">
        <f t="shared" si="29"/>
        <v>-1.9155666956521782</v>
      </c>
      <c r="Y17" s="1">
        <f t="shared" si="29"/>
        <v>-5.3308160904927622</v>
      </c>
      <c r="Z17" s="1">
        <f t="shared" si="29"/>
        <v>2.5774106280193223</v>
      </c>
      <c r="AA17" s="2">
        <f t="shared" si="29"/>
        <v>-2.7534054624734523</v>
      </c>
      <c r="AB17" s="1">
        <f t="shared" si="29"/>
        <v>-1.390275683</v>
      </c>
      <c r="AC17" s="1">
        <f t="shared" si="29"/>
        <v>28.068505004830929</v>
      </c>
      <c r="AD17" s="1">
        <f t="shared" si="29"/>
        <v>28.239203948410598</v>
      </c>
      <c r="AE17" s="2">
        <f t="shared" si="29"/>
        <v>27.533860953241536</v>
      </c>
      <c r="AF17" s="1">
        <f t="shared" si="29"/>
        <v>36.857531400966202</v>
      </c>
      <c r="AG17" s="1">
        <f t="shared" si="29"/>
        <v>27.682999999999993</v>
      </c>
      <c r="AH17" s="1">
        <f t="shared" si="29"/>
        <v>18</v>
      </c>
      <c r="AI17" s="2">
        <f t="shared" ref="AI17:BN17" si="30">SUM(AI39,AI61,AI83,AI105)</f>
        <v>-6.8990096618357626</v>
      </c>
      <c r="AJ17" s="2">
        <f t="shared" si="30"/>
        <v>-6.8990096618357626</v>
      </c>
      <c r="AK17" s="1">
        <f t="shared" si="30"/>
        <v>37.262861303000001</v>
      </c>
      <c r="AL17" s="1">
        <f t="shared" si="30"/>
        <v>37.5</v>
      </c>
      <c r="AM17" s="1">
        <f t="shared" si="30"/>
        <v>57.826762823086121</v>
      </c>
      <c r="AN17" s="2">
        <f t="shared" si="30"/>
        <v>3.3267628230861135</v>
      </c>
      <c r="AO17" s="1">
        <f t="shared" si="30"/>
        <v>93.502965963386856</v>
      </c>
      <c r="AP17" s="1">
        <f t="shared" si="30"/>
        <v>38.158737745072131</v>
      </c>
      <c r="AQ17" s="1">
        <f t="shared" si="30"/>
        <v>34.820957346954089</v>
      </c>
      <c r="AR17" s="2">
        <f t="shared" si="30"/>
        <v>72.979695092026219</v>
      </c>
      <c r="AS17" s="1">
        <f t="shared" si="30"/>
        <v>31.317547716500798</v>
      </c>
      <c r="AT17" s="1">
        <f t="shared" si="30"/>
        <v>23.852173911042996</v>
      </c>
      <c r="AU17" s="1">
        <f t="shared" si="30"/>
        <v>36.574148086956995</v>
      </c>
      <c r="AV17" s="2">
        <f t="shared" si="30"/>
        <v>60.426321997999992</v>
      </c>
      <c r="AW17" s="1">
        <f t="shared" si="30"/>
        <v>29.731639695000013</v>
      </c>
      <c r="AX17" s="1">
        <f t="shared" si="30"/>
        <v>62</v>
      </c>
      <c r="AY17" s="1">
        <f t="shared" si="30"/>
        <v>15</v>
      </c>
      <c r="AZ17" s="2">
        <f t="shared" si="30"/>
        <v>77</v>
      </c>
      <c r="BA17" s="2">
        <f t="shared" si="30"/>
        <v>77</v>
      </c>
      <c r="BB17" s="1">
        <f t="shared" si="30"/>
        <v>35</v>
      </c>
      <c r="BC17" s="1">
        <f t="shared" si="30"/>
        <v>49</v>
      </c>
      <c r="BD17" s="1">
        <f t="shared" si="30"/>
        <v>51</v>
      </c>
      <c r="BE17" s="2">
        <f t="shared" si="30"/>
        <v>100</v>
      </c>
      <c r="BF17" s="1">
        <f t="shared" si="30"/>
        <v>50.594945096999993</v>
      </c>
      <c r="BG17" s="1">
        <f t="shared" si="30"/>
        <v>41.405054903000007</v>
      </c>
      <c r="BH17" s="1">
        <f t="shared" si="30"/>
        <v>56</v>
      </c>
      <c r="BI17" s="2">
        <f t="shared" si="30"/>
        <v>97.405054903000007</v>
      </c>
      <c r="BJ17" s="1">
        <f t="shared" si="30"/>
        <v>51</v>
      </c>
      <c r="BK17" s="1">
        <f t="shared" si="30"/>
        <v>28</v>
      </c>
      <c r="BL17" s="1">
        <f t="shared" si="30"/>
        <v>35</v>
      </c>
      <c r="BM17" s="2">
        <f t="shared" si="30"/>
        <v>63</v>
      </c>
      <c r="BN17" s="1">
        <f t="shared" si="30"/>
        <v>49</v>
      </c>
      <c r="BO17" s="1">
        <f t="shared" ref="BO17:BV17" si="31">SUM(BO39,BO61,BO83,BO105)</f>
        <v>24</v>
      </c>
      <c r="BP17" s="1">
        <f t="shared" si="31"/>
        <v>23</v>
      </c>
      <c r="BQ17" s="1">
        <f t="shared" si="31"/>
        <v>58</v>
      </c>
      <c r="BR17" s="1">
        <f t="shared" si="31"/>
        <v>58</v>
      </c>
      <c r="BS17" s="1">
        <f t="shared" si="31"/>
        <v>39.517322148999995</v>
      </c>
      <c r="BT17" s="1">
        <f t="shared" si="31"/>
        <v>43.353108074000005</v>
      </c>
      <c r="BU17" s="1">
        <f t="shared" si="31"/>
        <v>65.078244484999999</v>
      </c>
      <c r="BV17" s="1">
        <f t="shared" si="31"/>
        <v>45.244333807000004</v>
      </c>
    </row>
    <row r="18" spans="2:84" hidden="1" outlineLevel="1">
      <c r="B18" s="3" t="s">
        <v>80</v>
      </c>
      <c r="C18" s="1">
        <f t="shared" ref="C18:AH18" si="32">SUM(C40,C62,C84,C106)</f>
        <v>45.798169082125604</v>
      </c>
      <c r="D18" s="1">
        <f t="shared" si="32"/>
        <v>49.476666666666667</v>
      </c>
      <c r="E18" s="1">
        <f t="shared" si="32"/>
        <v>50.084789082125603</v>
      </c>
      <c r="F18" s="2">
        <f t="shared" si="32"/>
        <v>50.084789082125603</v>
      </c>
      <c r="G18" s="1">
        <f t="shared" si="32"/>
        <v>51.717841545893727</v>
      </c>
      <c r="H18" s="1">
        <f t="shared" si="32"/>
        <v>54.034177777777778</v>
      </c>
      <c r="I18" s="1">
        <f t="shared" si="32"/>
        <v>53.260515942028988</v>
      </c>
      <c r="J18" s="2">
        <f t="shared" si="32"/>
        <v>53.260515942028988</v>
      </c>
      <c r="K18" s="1">
        <f t="shared" si="32"/>
        <v>53.812393236714975</v>
      </c>
      <c r="L18" s="1">
        <f t="shared" si="32"/>
        <v>53.401505275362318</v>
      </c>
      <c r="M18" s="1">
        <f t="shared" si="32"/>
        <v>52.561119082125607</v>
      </c>
      <c r="N18" s="2">
        <f t="shared" si="32"/>
        <v>52.561119082125607</v>
      </c>
      <c r="O18" s="1">
        <f t="shared" si="32"/>
        <v>52.988221951690825</v>
      </c>
      <c r="P18" s="1">
        <f t="shared" si="32"/>
        <v>53.010319473429959</v>
      </c>
      <c r="Q18" s="1">
        <f t="shared" si="32"/>
        <v>53.842679859903384</v>
      </c>
      <c r="R18" s="2">
        <f t="shared" si="32"/>
        <v>53.842679859903384</v>
      </c>
      <c r="S18" s="2">
        <f t="shared" si="32"/>
        <v>53.842679859903384</v>
      </c>
      <c r="T18" s="1">
        <f t="shared" si="32"/>
        <v>223.03052550461354</v>
      </c>
      <c r="U18" s="1">
        <f t="shared" si="32"/>
        <v>229.74185777514492</v>
      </c>
      <c r="V18" s="1">
        <f t="shared" si="32"/>
        <v>230.01907055775362</v>
      </c>
      <c r="W18" s="2">
        <f t="shared" si="32"/>
        <v>230.01907055775362</v>
      </c>
      <c r="X18" s="1">
        <f t="shared" si="32"/>
        <v>228.10350386210146</v>
      </c>
      <c r="Y18" s="1">
        <f t="shared" si="32"/>
        <v>222.77268777160867</v>
      </c>
      <c r="Z18" s="1">
        <f t="shared" si="32"/>
        <v>225.350098399628</v>
      </c>
      <c r="AA18" s="2">
        <f t="shared" si="32"/>
        <v>225.350098399628</v>
      </c>
      <c r="AB18" s="1">
        <f t="shared" si="32"/>
        <v>223.95982271662803</v>
      </c>
      <c r="AC18" s="1">
        <f t="shared" si="32"/>
        <v>555.99296372145898</v>
      </c>
      <c r="AD18" s="1">
        <f t="shared" si="32"/>
        <v>584.4936836698696</v>
      </c>
      <c r="AE18" s="2">
        <f t="shared" si="32"/>
        <v>584.4936836698696</v>
      </c>
      <c r="AF18" s="1">
        <f t="shared" si="32"/>
        <v>621.35121507083568</v>
      </c>
      <c r="AG18" s="1">
        <f t="shared" si="32"/>
        <v>596.45220540900004</v>
      </c>
      <c r="AH18" s="1">
        <f t="shared" si="32"/>
        <v>614.45220540900004</v>
      </c>
      <c r="AI18" s="2">
        <f t="shared" ref="AI18:BN18" si="33">SUM(AI40,AI62,AI84,AI106)</f>
        <v>614.45220540900004</v>
      </c>
      <c r="AJ18" s="2">
        <f t="shared" si="33"/>
        <v>614.45220540900004</v>
      </c>
      <c r="AK18" s="1">
        <f t="shared" si="33"/>
        <v>204.71506671200001</v>
      </c>
      <c r="AL18" s="1">
        <f t="shared" si="33"/>
        <v>242.21506671200001</v>
      </c>
      <c r="AM18" s="1">
        <f t="shared" si="33"/>
        <v>300.04182953508609</v>
      </c>
      <c r="AN18" s="2">
        <f t="shared" si="33"/>
        <v>174.04182953508612</v>
      </c>
      <c r="AO18" s="1">
        <f t="shared" si="33"/>
        <v>393.54479549847298</v>
      </c>
      <c r="AP18" s="1">
        <f t="shared" si="33"/>
        <v>431.70353324354511</v>
      </c>
      <c r="AQ18" s="1">
        <f t="shared" si="33"/>
        <v>466.52449059049923</v>
      </c>
      <c r="AR18" s="2">
        <f t="shared" si="33"/>
        <v>466.52449059049923</v>
      </c>
      <c r="AS18" s="1">
        <f t="shared" si="33"/>
        <v>497.842038307</v>
      </c>
      <c r="AT18" s="1">
        <f t="shared" si="33"/>
        <v>521.69421221804305</v>
      </c>
      <c r="AU18" s="1">
        <f t="shared" si="33"/>
        <v>558.26836030499999</v>
      </c>
      <c r="AV18" s="2">
        <f t="shared" si="33"/>
        <v>558.26836030499999</v>
      </c>
      <c r="AW18" s="1">
        <f t="shared" si="33"/>
        <v>588</v>
      </c>
      <c r="AX18" s="1">
        <f t="shared" si="33"/>
        <v>650</v>
      </c>
      <c r="AY18" s="1">
        <f t="shared" si="33"/>
        <v>665</v>
      </c>
      <c r="AZ18" s="2">
        <f t="shared" si="33"/>
        <v>665</v>
      </c>
      <c r="BA18" s="2">
        <f t="shared" si="33"/>
        <v>665</v>
      </c>
      <c r="BB18" s="1">
        <f t="shared" si="33"/>
        <v>202</v>
      </c>
      <c r="BC18" s="1">
        <f t="shared" si="33"/>
        <v>251</v>
      </c>
      <c r="BD18" s="1">
        <f t="shared" si="33"/>
        <v>302</v>
      </c>
      <c r="BE18" s="2">
        <f t="shared" si="33"/>
        <v>302</v>
      </c>
      <c r="BF18" s="1">
        <f t="shared" si="33"/>
        <v>352.59494509699999</v>
      </c>
      <c r="BG18" s="1">
        <f t="shared" si="33"/>
        <v>394</v>
      </c>
      <c r="BH18" s="1">
        <f t="shared" si="33"/>
        <v>450</v>
      </c>
      <c r="BI18" s="2">
        <f t="shared" si="33"/>
        <v>450</v>
      </c>
      <c r="BJ18" s="1">
        <f t="shared" si="33"/>
        <v>501</v>
      </c>
      <c r="BK18" s="1">
        <f t="shared" si="33"/>
        <v>529</v>
      </c>
      <c r="BL18" s="1">
        <f t="shared" si="33"/>
        <v>564</v>
      </c>
      <c r="BM18" s="2">
        <f t="shared" si="33"/>
        <v>564</v>
      </c>
      <c r="BN18" s="1">
        <f t="shared" si="33"/>
        <v>614</v>
      </c>
      <c r="BO18" s="1">
        <f t="shared" ref="BO18:BV18" si="34">SUM(BO40,BO62,BO84,BO106)</f>
        <v>649</v>
      </c>
      <c r="BP18" s="1">
        <f t="shared" si="34"/>
        <v>671</v>
      </c>
      <c r="BQ18" s="1">
        <f t="shared" si="34"/>
        <v>671</v>
      </c>
      <c r="BR18" s="1">
        <f t="shared" si="34"/>
        <v>671</v>
      </c>
      <c r="BS18" s="1">
        <f t="shared" si="34"/>
        <v>207.944391</v>
      </c>
      <c r="BT18" s="1">
        <f t="shared" si="34"/>
        <v>251.297499074</v>
      </c>
      <c r="BU18" s="1">
        <f t="shared" si="34"/>
        <v>316.375743559</v>
      </c>
      <c r="BV18" s="1">
        <f t="shared" si="34"/>
        <v>361.62007736600003</v>
      </c>
    </row>
    <row r="19" spans="2:84" hidden="1" outlineLevel="1">
      <c r="B19" s="3" t="s">
        <v>81</v>
      </c>
      <c r="C19" s="1">
        <f t="shared" ref="C19:AH19" si="35">SUM(C41,C63,C85,C107)</f>
        <v>5.1860052115289932</v>
      </c>
      <c r="D19" s="1">
        <f t="shared" si="35"/>
        <v>1.1486584898787555</v>
      </c>
      <c r="E19" s="1">
        <f t="shared" si="35"/>
        <v>5.0052003575430604</v>
      </c>
      <c r="F19" s="2">
        <f t="shared" si="35"/>
        <v>6.1538588474218159</v>
      </c>
      <c r="G19" s="1">
        <f t="shared" si="35"/>
        <v>5.1473228462610336</v>
      </c>
      <c r="H19" s="1">
        <f t="shared" si="35"/>
        <v>-1.7498581684035628</v>
      </c>
      <c r="I19" s="1">
        <f t="shared" si="35"/>
        <v>1.5136735993840205</v>
      </c>
      <c r="J19" s="2">
        <f t="shared" si="35"/>
        <v>-0.23618456901954232</v>
      </c>
      <c r="K19" s="1">
        <f t="shared" si="35"/>
        <v>0.17339819942537815</v>
      </c>
      <c r="L19" s="1">
        <f t="shared" si="35"/>
        <v>7.5592148042687768E-2</v>
      </c>
      <c r="M19" s="1">
        <f t="shared" si="35"/>
        <v>-0.92314447141257006</v>
      </c>
      <c r="N19" s="2">
        <f t="shared" si="35"/>
        <v>-0.84755232336988229</v>
      </c>
      <c r="O19" s="1">
        <f t="shared" si="35"/>
        <v>0.60823532964866445</v>
      </c>
      <c r="P19" s="1">
        <f t="shared" si="35"/>
        <v>1.0979576031364502</v>
      </c>
      <c r="Q19" s="1">
        <f t="shared" si="35"/>
        <v>1.4470435704062368</v>
      </c>
      <c r="R19" s="2">
        <f t="shared" si="35"/>
        <v>2.545001173542687</v>
      </c>
      <c r="S19" s="2">
        <f t="shared" si="35"/>
        <v>2.545001173542687</v>
      </c>
      <c r="T19" s="1">
        <f t="shared" si="35"/>
        <v>0.91328538244735968</v>
      </c>
      <c r="U19" s="1">
        <f t="shared" si="35"/>
        <v>4.5298713191006108</v>
      </c>
      <c r="V19" s="1">
        <f t="shared" si="35"/>
        <v>1.7548639076082493</v>
      </c>
      <c r="W19" s="2">
        <f t="shared" si="35"/>
        <v>6.284735226708861</v>
      </c>
      <c r="X19" s="1">
        <f t="shared" si="35"/>
        <v>-0.32423601427308663</v>
      </c>
      <c r="Y19" s="1">
        <f t="shared" si="35"/>
        <v>1.7853106807893868</v>
      </c>
      <c r="Z19" s="1">
        <f t="shared" si="35"/>
        <v>-3.1807026881026075</v>
      </c>
      <c r="AA19" s="2">
        <f t="shared" si="35"/>
        <v>-1.3953920073132196</v>
      </c>
      <c r="AB19" s="1">
        <f t="shared" si="35"/>
        <v>1.9129338438522328</v>
      </c>
      <c r="AC19" s="1">
        <f t="shared" si="35"/>
        <v>1.5755105334091872</v>
      </c>
      <c r="AD19" s="1">
        <f t="shared" si="35"/>
        <v>3.0013388785356199</v>
      </c>
      <c r="AE19" s="2">
        <f t="shared" si="35"/>
        <v>4.4173184119448194</v>
      </c>
      <c r="AF19" s="1">
        <f t="shared" si="35"/>
        <v>4.4095049352757627</v>
      </c>
      <c r="AG19" s="1">
        <f t="shared" si="35"/>
        <v>5.4414926339999994</v>
      </c>
      <c r="AH19" s="1">
        <f t="shared" si="35"/>
        <v>2.5635208339999878</v>
      </c>
      <c r="AI19" s="2">
        <f t="shared" ref="AI19:BN19" si="36">SUM(AI41,AI63,AI85,AI107)</f>
        <v>-198.68101150108214</v>
      </c>
      <c r="AJ19" s="2">
        <f t="shared" si="36"/>
        <v>-198.68101150108214</v>
      </c>
      <c r="AK19" s="1">
        <f t="shared" si="36"/>
        <v>1.912403386</v>
      </c>
      <c r="AL19" s="1">
        <f t="shared" si="36"/>
        <v>6.15846464</v>
      </c>
      <c r="AM19" s="1">
        <f t="shared" si="36"/>
        <v>1.4306617909415589</v>
      </c>
      <c r="AN19" s="2">
        <f t="shared" si="36"/>
        <v>0.58912643094156181</v>
      </c>
      <c r="AO19" s="1">
        <f t="shared" si="36"/>
        <v>3.1980108302304302</v>
      </c>
      <c r="AP19" s="1">
        <f t="shared" si="36"/>
        <v>0.80987075023801935</v>
      </c>
      <c r="AQ19" s="1">
        <f t="shared" si="36"/>
        <v>10.829822235110072</v>
      </c>
      <c r="AR19" s="2">
        <f t="shared" si="36"/>
        <v>11.639692985348091</v>
      </c>
      <c r="AS19" s="1">
        <f t="shared" si="36"/>
        <v>5.1665846871838141</v>
      </c>
      <c r="AT19" s="1">
        <f t="shared" si="36"/>
        <v>-1.978215013075598</v>
      </c>
      <c r="AU19" s="1">
        <f t="shared" si="36"/>
        <v>2.223145498371693</v>
      </c>
      <c r="AV19" s="2">
        <f t="shared" si="36"/>
        <v>0.24493048529609496</v>
      </c>
      <c r="AW19" s="1">
        <f t="shared" si="36"/>
        <v>3.644801060000006</v>
      </c>
      <c r="AX19" s="1">
        <f t="shared" si="36"/>
        <v>3</v>
      </c>
      <c r="AY19" s="1">
        <f t="shared" si="36"/>
        <v>4</v>
      </c>
      <c r="AZ19" s="2">
        <f t="shared" si="36"/>
        <v>8</v>
      </c>
      <c r="BA19" s="2">
        <f t="shared" si="36"/>
        <v>8</v>
      </c>
      <c r="BB19" s="1">
        <f t="shared" si="36"/>
        <v>0</v>
      </c>
      <c r="BC19" s="1">
        <f t="shared" si="36"/>
        <v>4</v>
      </c>
      <c r="BD19" s="1">
        <f t="shared" si="36"/>
        <v>2</v>
      </c>
      <c r="BE19" s="2">
        <f t="shared" si="36"/>
        <v>6</v>
      </c>
      <c r="BF19" s="1">
        <f t="shared" si="36"/>
        <v>0.48421381299999666</v>
      </c>
      <c r="BG19" s="1">
        <f t="shared" si="36"/>
        <v>2.5157861870000033</v>
      </c>
      <c r="BH19" s="1">
        <f t="shared" si="36"/>
        <v>11</v>
      </c>
      <c r="BI19" s="2">
        <f t="shared" si="36"/>
        <v>13.515786187000003</v>
      </c>
      <c r="BJ19" s="1">
        <f t="shared" si="36"/>
        <v>2</v>
      </c>
      <c r="BK19" s="1">
        <f t="shared" si="36"/>
        <v>2</v>
      </c>
      <c r="BL19" s="1">
        <f t="shared" si="36"/>
        <v>1</v>
      </c>
      <c r="BM19" s="2">
        <f t="shared" si="36"/>
        <v>2</v>
      </c>
      <c r="BN19" s="1">
        <f t="shared" si="36"/>
        <v>9</v>
      </c>
      <c r="BO19" s="1">
        <f t="shared" ref="BO19:BV19" si="37">SUM(BO41,BO63,BO85,BO107)</f>
        <v>7</v>
      </c>
      <c r="BP19" s="1">
        <f t="shared" si="37"/>
        <v>6</v>
      </c>
      <c r="BQ19" s="1">
        <f t="shared" si="37"/>
        <v>12</v>
      </c>
      <c r="BR19" s="1">
        <f t="shared" si="37"/>
        <v>12</v>
      </c>
      <c r="BS19" s="1">
        <f t="shared" si="37"/>
        <v>8.8850298469999984</v>
      </c>
      <c r="BT19" s="1">
        <f t="shared" si="37"/>
        <v>4.6145744189999931</v>
      </c>
      <c r="BU19" s="1">
        <f t="shared" si="37"/>
        <v>9.2644448500000038</v>
      </c>
      <c r="BV19" s="1">
        <f t="shared" si="37"/>
        <v>5.3710557170000044</v>
      </c>
    </row>
    <row r="20" spans="2:84" hidden="1" outlineLevel="1">
      <c r="B20" s="3" t="s">
        <v>82</v>
      </c>
      <c r="C20" s="1">
        <f t="shared" ref="C20:AH20" si="38">SUM(C42,C64,C86,C108)</f>
        <v>182.00976161152926</v>
      </c>
      <c r="D20" s="1">
        <f t="shared" si="38"/>
        <v>183.15842010140801</v>
      </c>
      <c r="E20" s="1">
        <f t="shared" si="38"/>
        <v>188.16362045895107</v>
      </c>
      <c r="F20" s="2">
        <f t="shared" si="38"/>
        <v>188.16362045895107</v>
      </c>
      <c r="G20" s="1">
        <f t="shared" si="38"/>
        <v>193.31094330521211</v>
      </c>
      <c r="H20" s="1">
        <f t="shared" si="38"/>
        <v>191.56108513680854</v>
      </c>
      <c r="I20" s="1">
        <f t="shared" si="38"/>
        <v>193.07475873619256</v>
      </c>
      <c r="J20" s="2">
        <f t="shared" si="38"/>
        <v>193.07475873619256</v>
      </c>
      <c r="K20" s="1">
        <f t="shared" si="38"/>
        <v>193.24815693561794</v>
      </c>
      <c r="L20" s="1">
        <f t="shared" si="38"/>
        <v>193.32374908366063</v>
      </c>
      <c r="M20" s="1">
        <f t="shared" si="38"/>
        <v>192.40060461224806</v>
      </c>
      <c r="N20" s="2">
        <f t="shared" si="38"/>
        <v>192.40060461224806</v>
      </c>
      <c r="O20" s="1">
        <f t="shared" si="38"/>
        <v>193.00883994189672</v>
      </c>
      <c r="P20" s="1">
        <f t="shared" si="38"/>
        <v>194.10679754503317</v>
      </c>
      <c r="Q20" s="1">
        <f t="shared" si="38"/>
        <v>195.55384111543941</v>
      </c>
      <c r="R20" s="2">
        <f t="shared" si="38"/>
        <v>195.55384111543941</v>
      </c>
      <c r="S20" s="2">
        <f t="shared" si="38"/>
        <v>195.55384111543941</v>
      </c>
      <c r="T20" s="1">
        <f t="shared" si="38"/>
        <v>294.98059723988678</v>
      </c>
      <c r="U20" s="1">
        <f t="shared" si="38"/>
        <v>299.51046855898738</v>
      </c>
      <c r="V20" s="1">
        <f t="shared" si="38"/>
        <v>301.26533246659562</v>
      </c>
      <c r="W20" s="2">
        <f t="shared" si="38"/>
        <v>301.26533246659562</v>
      </c>
      <c r="X20" s="1">
        <f t="shared" si="38"/>
        <v>300.94109645232254</v>
      </c>
      <c r="Y20" s="1">
        <f t="shared" si="38"/>
        <v>302.72640713311193</v>
      </c>
      <c r="Z20" s="1">
        <f t="shared" si="38"/>
        <v>299.54570444500933</v>
      </c>
      <c r="AA20" s="2">
        <f t="shared" si="38"/>
        <v>299.54570444500933</v>
      </c>
      <c r="AB20" s="1">
        <f t="shared" si="38"/>
        <v>301.45863828886155</v>
      </c>
      <c r="AC20" s="1">
        <f t="shared" si="38"/>
        <v>329.76157990107077</v>
      </c>
      <c r="AD20" s="1">
        <f t="shared" si="38"/>
        <v>332.87595670080634</v>
      </c>
      <c r="AE20" s="2">
        <f t="shared" si="38"/>
        <v>332.87595670080634</v>
      </c>
      <c r="AF20" s="1">
        <f t="shared" si="38"/>
        <v>337.28546163608212</v>
      </c>
      <c r="AG20" s="1">
        <f t="shared" si="38"/>
        <v>136.04092930100001</v>
      </c>
      <c r="AH20" s="1">
        <f t="shared" si="38"/>
        <v>138.60445013499998</v>
      </c>
      <c r="AI20" s="2">
        <f t="shared" ref="AI20:BN20" si="39">SUM(AI42,AI64,AI86,AI108)</f>
        <v>138.60445013499998</v>
      </c>
      <c r="AJ20" s="2">
        <f t="shared" si="39"/>
        <v>138.60445013499998</v>
      </c>
      <c r="AK20" s="1">
        <f t="shared" si="39"/>
        <v>102.516853521</v>
      </c>
      <c r="AL20" s="1">
        <f t="shared" si="39"/>
        <v>108.67531816100001</v>
      </c>
      <c r="AM20" s="1">
        <f t="shared" si="39"/>
        <v>110.10597995194156</v>
      </c>
      <c r="AN20" s="2">
        <f t="shared" si="39"/>
        <v>100.10597995194156</v>
      </c>
      <c r="AO20" s="1">
        <f t="shared" si="39"/>
        <v>113.30399078217199</v>
      </c>
      <c r="AP20" s="1">
        <f t="shared" si="39"/>
        <v>114.11386153241001</v>
      </c>
      <c r="AQ20" s="1">
        <f t="shared" si="39"/>
        <v>124.94368376752008</v>
      </c>
      <c r="AR20" s="2">
        <f t="shared" si="39"/>
        <v>124.94368376752008</v>
      </c>
      <c r="AS20" s="1">
        <f t="shared" si="39"/>
        <v>130.11026845470388</v>
      </c>
      <c r="AT20" s="1">
        <f t="shared" si="39"/>
        <v>128.1320534416283</v>
      </c>
      <c r="AU20" s="1">
        <f t="shared" si="39"/>
        <v>130.35519893999998</v>
      </c>
      <c r="AV20" s="2">
        <f t="shared" si="39"/>
        <v>130.35519893999998</v>
      </c>
      <c r="AW20" s="1">
        <f t="shared" si="39"/>
        <v>134</v>
      </c>
      <c r="AX20" s="1">
        <f t="shared" si="39"/>
        <v>137</v>
      </c>
      <c r="AY20" s="1">
        <f t="shared" si="39"/>
        <v>142</v>
      </c>
      <c r="AZ20" s="2">
        <f t="shared" si="39"/>
        <v>142</v>
      </c>
      <c r="BA20" s="2">
        <f t="shared" si="39"/>
        <v>142</v>
      </c>
      <c r="BB20" s="1">
        <f t="shared" si="39"/>
        <v>97</v>
      </c>
      <c r="BC20" s="1">
        <f t="shared" si="39"/>
        <v>101</v>
      </c>
      <c r="BD20" s="1">
        <f t="shared" si="39"/>
        <v>103</v>
      </c>
      <c r="BE20" s="2">
        <f t="shared" si="39"/>
        <v>103</v>
      </c>
      <c r="BF20" s="1">
        <f t="shared" si="39"/>
        <v>103.484213813</v>
      </c>
      <c r="BG20" s="1">
        <f t="shared" si="39"/>
        <v>106</v>
      </c>
      <c r="BH20" s="1">
        <f t="shared" si="39"/>
        <v>117</v>
      </c>
      <c r="BI20" s="2">
        <f t="shared" si="39"/>
        <v>117</v>
      </c>
      <c r="BJ20" s="1">
        <f t="shared" si="39"/>
        <v>119</v>
      </c>
      <c r="BK20" s="1">
        <f t="shared" si="39"/>
        <v>121</v>
      </c>
      <c r="BL20" s="1">
        <f t="shared" si="39"/>
        <v>122</v>
      </c>
      <c r="BM20" s="2">
        <f t="shared" si="39"/>
        <v>122</v>
      </c>
      <c r="BN20" s="1">
        <f t="shared" si="39"/>
        <v>132</v>
      </c>
      <c r="BO20" s="1">
        <f t="shared" ref="BO20:BV20" si="40">SUM(BO42,BO64,BO86,BO108)</f>
        <v>138</v>
      </c>
      <c r="BP20" s="1">
        <f t="shared" si="40"/>
        <v>144</v>
      </c>
      <c r="BQ20" s="1">
        <f t="shared" si="40"/>
        <v>144</v>
      </c>
      <c r="BR20" s="1">
        <f t="shared" si="40"/>
        <v>144</v>
      </c>
      <c r="BS20" s="1">
        <f t="shared" si="40"/>
        <v>108.73100467800001</v>
      </c>
      <c r="BT20" s="1">
        <f t="shared" si="40"/>
        <v>113.345579097</v>
      </c>
      <c r="BU20" s="1">
        <f t="shared" si="40"/>
        <v>122.610023947</v>
      </c>
      <c r="BV20" s="1">
        <f t="shared" si="40"/>
        <v>127.98107966400001</v>
      </c>
    </row>
    <row r="21" spans="2:84" collapsed="1">
      <c r="B21" s="3" t="s">
        <v>83</v>
      </c>
      <c r="C21" s="1">
        <f t="shared" ref="C21:AH21" si="41">SUM(C43,C65,C87,C109)</f>
        <v>61549</v>
      </c>
      <c r="D21" s="1">
        <f t="shared" si="41"/>
        <v>62617</v>
      </c>
      <c r="E21" s="1">
        <f t="shared" si="41"/>
        <v>61530</v>
      </c>
      <c r="F21" s="2">
        <f t="shared" si="41"/>
        <v>61530</v>
      </c>
      <c r="G21" s="1">
        <f t="shared" si="41"/>
        <v>65635</v>
      </c>
      <c r="H21" s="1">
        <f t="shared" si="41"/>
        <v>67109</v>
      </c>
      <c r="I21" s="1">
        <f t="shared" si="41"/>
        <v>64071</v>
      </c>
      <c r="J21" s="2">
        <f t="shared" si="41"/>
        <v>64071</v>
      </c>
      <c r="K21" s="1">
        <f t="shared" si="41"/>
        <v>65835</v>
      </c>
      <c r="L21" s="1">
        <f t="shared" si="41"/>
        <v>66908</v>
      </c>
      <c r="M21" s="1">
        <f t="shared" si="41"/>
        <v>66466</v>
      </c>
      <c r="N21" s="2">
        <f t="shared" si="41"/>
        <v>66466</v>
      </c>
      <c r="O21" s="1">
        <f t="shared" si="41"/>
        <v>67949</v>
      </c>
      <c r="P21" s="1">
        <f t="shared" si="41"/>
        <v>68682</v>
      </c>
      <c r="Q21" s="1">
        <f t="shared" si="41"/>
        <v>65404</v>
      </c>
      <c r="R21" s="2">
        <f t="shared" si="41"/>
        <v>65404</v>
      </c>
      <c r="S21" s="2">
        <f t="shared" si="41"/>
        <v>65404</v>
      </c>
      <c r="T21" s="1">
        <f t="shared" si="41"/>
        <v>66637</v>
      </c>
      <c r="U21" s="1">
        <f t="shared" si="41"/>
        <v>67518</v>
      </c>
      <c r="V21" s="1">
        <f t="shared" si="41"/>
        <v>67346</v>
      </c>
      <c r="W21" s="2">
        <f t="shared" si="41"/>
        <v>67346</v>
      </c>
      <c r="X21" s="1">
        <f t="shared" si="41"/>
        <v>71152</v>
      </c>
      <c r="Y21" s="1">
        <f t="shared" si="41"/>
        <v>72587</v>
      </c>
      <c r="Z21" s="1">
        <f t="shared" si="41"/>
        <v>69277</v>
      </c>
      <c r="AA21" s="2">
        <f t="shared" si="41"/>
        <v>69277</v>
      </c>
      <c r="AB21" s="1">
        <f t="shared" si="41"/>
        <v>71671</v>
      </c>
      <c r="AC21" s="1">
        <f t="shared" si="41"/>
        <v>52429</v>
      </c>
      <c r="AD21" s="1">
        <f t="shared" si="41"/>
        <v>51617</v>
      </c>
      <c r="AE21" s="2">
        <f t="shared" si="41"/>
        <v>51617</v>
      </c>
      <c r="AF21" s="1">
        <f t="shared" si="41"/>
        <v>53418</v>
      </c>
      <c r="AG21" s="1">
        <f t="shared" si="41"/>
        <v>54164</v>
      </c>
      <c r="AH21" s="1">
        <f t="shared" si="41"/>
        <v>50241</v>
      </c>
      <c r="AI21" s="2">
        <f t="shared" ref="AI21:BN21" si="42">SUM(AI43,AI65,AI87,AI109)</f>
        <v>50241</v>
      </c>
      <c r="AJ21" s="2">
        <f t="shared" si="42"/>
        <v>50241</v>
      </c>
      <c r="AK21" s="1">
        <f t="shared" si="42"/>
        <v>52928</v>
      </c>
      <c r="AL21" s="1">
        <f t="shared" si="42"/>
        <v>52262</v>
      </c>
      <c r="AM21" s="1">
        <f t="shared" si="42"/>
        <v>49143</v>
      </c>
      <c r="AN21" s="2">
        <f t="shared" si="42"/>
        <v>49143</v>
      </c>
      <c r="AO21" s="1">
        <f t="shared" si="42"/>
        <v>48940</v>
      </c>
      <c r="AP21" s="1">
        <f t="shared" si="42"/>
        <v>59374</v>
      </c>
      <c r="AQ21" s="1">
        <f t="shared" si="42"/>
        <v>57379</v>
      </c>
      <c r="AR21" s="2">
        <f t="shared" si="42"/>
        <v>57379</v>
      </c>
      <c r="AS21" s="1">
        <f t="shared" si="42"/>
        <v>58939</v>
      </c>
      <c r="AT21" s="1">
        <f t="shared" si="42"/>
        <v>63154</v>
      </c>
      <c r="AU21" s="1">
        <f t="shared" si="42"/>
        <v>62171</v>
      </c>
      <c r="AV21" s="2">
        <f t="shared" si="42"/>
        <v>62171</v>
      </c>
      <c r="AW21" s="1">
        <f t="shared" si="42"/>
        <v>64336</v>
      </c>
      <c r="AX21" s="1">
        <f t="shared" si="42"/>
        <v>66560</v>
      </c>
      <c r="AY21" s="1">
        <f t="shared" si="42"/>
        <v>62512</v>
      </c>
      <c r="AZ21" s="2">
        <f t="shared" si="42"/>
        <v>62512</v>
      </c>
      <c r="BA21" s="2">
        <f t="shared" si="42"/>
        <v>62512</v>
      </c>
      <c r="BB21" s="1">
        <f t="shared" si="42"/>
        <v>64872</v>
      </c>
      <c r="BC21" s="1">
        <f t="shared" si="42"/>
        <v>68293</v>
      </c>
      <c r="BD21" s="1">
        <f t="shared" si="42"/>
        <v>67745</v>
      </c>
      <c r="BE21" s="2">
        <f t="shared" si="42"/>
        <v>67745</v>
      </c>
      <c r="BF21" s="1">
        <f t="shared" si="42"/>
        <v>68536</v>
      </c>
      <c r="BG21" s="1">
        <f t="shared" si="42"/>
        <v>70460</v>
      </c>
      <c r="BH21" s="1">
        <f t="shared" si="42"/>
        <v>66116</v>
      </c>
      <c r="BI21" s="2">
        <f t="shared" si="42"/>
        <v>66116</v>
      </c>
      <c r="BJ21" s="1">
        <f t="shared" si="42"/>
        <v>68782</v>
      </c>
      <c r="BK21" s="1">
        <f t="shared" si="42"/>
        <v>70213</v>
      </c>
      <c r="BL21" s="1">
        <f t="shared" si="42"/>
        <v>68969</v>
      </c>
      <c r="BM21" s="2">
        <f t="shared" si="42"/>
        <v>68969</v>
      </c>
      <c r="BN21" s="1">
        <f t="shared" si="42"/>
        <v>70744</v>
      </c>
      <c r="BO21" s="1">
        <f t="shared" ref="BO21:BV21" si="43">SUM(BO43,BO65,BO87,BO109)</f>
        <v>72809</v>
      </c>
      <c r="BP21" s="1">
        <f t="shared" si="43"/>
        <v>67625</v>
      </c>
      <c r="BQ21" s="1">
        <f t="shared" si="43"/>
        <v>67625</v>
      </c>
      <c r="BR21" s="1">
        <f t="shared" si="43"/>
        <v>67625</v>
      </c>
      <c r="BS21" s="1">
        <f t="shared" si="43"/>
        <v>70117</v>
      </c>
      <c r="BT21" s="1">
        <f t="shared" si="43"/>
        <v>73047</v>
      </c>
      <c r="BU21" s="1">
        <f t="shared" si="43"/>
        <v>71441</v>
      </c>
      <c r="BV21" s="1">
        <f t="shared" si="43"/>
        <v>75046</v>
      </c>
      <c r="BW21" s="30"/>
    </row>
    <row r="22" spans="2:84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CA22" s="28"/>
      <c r="CB22" s="27"/>
    </row>
    <row r="23" spans="2:84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CA23" s="28"/>
      <c r="CB23" s="27"/>
    </row>
    <row r="24" spans="2:84" ht="27.6" customHeight="1">
      <c r="B24" s="54" t="s">
        <v>84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100</v>
      </c>
      <c r="BM24" s="9" t="s">
        <v>105</v>
      </c>
      <c r="BN24" s="8" t="s">
        <v>101</v>
      </c>
      <c r="BO24" s="8" t="s">
        <v>102</v>
      </c>
      <c r="BP24" s="8" t="s">
        <v>104</v>
      </c>
      <c r="BQ24" s="9" t="s">
        <v>106</v>
      </c>
      <c r="BR24" s="9" t="s">
        <v>107</v>
      </c>
      <c r="BS24" s="8" t="s">
        <v>108</v>
      </c>
      <c r="BT24" s="8" t="s">
        <v>109</v>
      </c>
      <c r="BU24" s="8" t="s">
        <v>110</v>
      </c>
      <c r="BV24" s="8" t="s">
        <v>111</v>
      </c>
      <c r="BX24" s="7" t="s">
        <v>85</v>
      </c>
      <c r="BY24" s="10" t="s">
        <v>86</v>
      </c>
      <c r="CA24" s="28"/>
      <c r="CB24" s="27"/>
    </row>
    <row r="25" spans="2:84">
      <c r="B25" s="54"/>
      <c r="C25" s="6" t="s">
        <v>63</v>
      </c>
      <c r="D25" s="6" t="s">
        <v>63</v>
      </c>
      <c r="E25" s="6" t="s">
        <v>63</v>
      </c>
      <c r="F25" s="5" t="s">
        <v>64</v>
      </c>
      <c r="G25" s="6" t="s">
        <v>63</v>
      </c>
      <c r="H25" s="6" t="s">
        <v>63</v>
      </c>
      <c r="I25" s="6" t="s">
        <v>63</v>
      </c>
      <c r="J25" s="5" t="s">
        <v>64</v>
      </c>
      <c r="K25" s="6" t="s">
        <v>63</v>
      </c>
      <c r="L25" s="6" t="s">
        <v>63</v>
      </c>
      <c r="M25" s="6" t="s">
        <v>63</v>
      </c>
      <c r="N25" s="5" t="s">
        <v>64</v>
      </c>
      <c r="O25" s="6" t="s">
        <v>63</v>
      </c>
      <c r="P25" s="6" t="s">
        <v>63</v>
      </c>
      <c r="Q25" s="6" t="s">
        <v>63</v>
      </c>
      <c r="R25" s="5" t="s">
        <v>64</v>
      </c>
      <c r="S25" s="5" t="s">
        <v>65</v>
      </c>
      <c r="T25" s="6" t="s">
        <v>63</v>
      </c>
      <c r="U25" s="6" t="s">
        <v>63</v>
      </c>
      <c r="V25" s="6" t="s">
        <v>63</v>
      </c>
      <c r="W25" s="5" t="s">
        <v>64</v>
      </c>
      <c r="X25" s="4" t="s">
        <v>63</v>
      </c>
      <c r="Y25" s="4" t="s">
        <v>63</v>
      </c>
      <c r="Z25" s="4" t="s">
        <v>63</v>
      </c>
      <c r="AA25" s="5" t="s">
        <v>64</v>
      </c>
      <c r="AB25" s="4" t="s">
        <v>63</v>
      </c>
      <c r="AC25" s="4" t="s">
        <v>63</v>
      </c>
      <c r="AD25" s="4" t="s">
        <v>63</v>
      </c>
      <c r="AE25" s="5" t="s">
        <v>64</v>
      </c>
      <c r="AF25" s="4" t="s">
        <v>63</v>
      </c>
      <c r="AG25" s="4" t="s">
        <v>63</v>
      </c>
      <c r="AH25" s="4" t="s">
        <v>63</v>
      </c>
      <c r="AI25" s="5" t="s">
        <v>64</v>
      </c>
      <c r="AJ25" s="5" t="s">
        <v>65</v>
      </c>
      <c r="AK25" s="4" t="s">
        <v>63</v>
      </c>
      <c r="AL25" s="4" t="s">
        <v>63</v>
      </c>
      <c r="AM25" s="4" t="s">
        <v>63</v>
      </c>
      <c r="AN25" s="5" t="s">
        <v>64</v>
      </c>
      <c r="AO25" s="4" t="s">
        <v>63</v>
      </c>
      <c r="AP25" s="4" t="s">
        <v>63</v>
      </c>
      <c r="AQ25" s="4" t="s">
        <v>63</v>
      </c>
      <c r="AR25" s="5" t="s">
        <v>64</v>
      </c>
      <c r="AS25" s="4" t="s">
        <v>63</v>
      </c>
      <c r="AT25" s="4" t="s">
        <v>63</v>
      </c>
      <c r="AU25" s="4" t="s">
        <v>63</v>
      </c>
      <c r="AV25" s="5" t="s">
        <v>64</v>
      </c>
      <c r="AW25" s="4" t="s">
        <v>63</v>
      </c>
      <c r="AX25" s="4" t="s">
        <v>63</v>
      </c>
      <c r="AY25" s="4" t="s">
        <v>63</v>
      </c>
      <c r="AZ25" s="5" t="s">
        <v>64</v>
      </c>
      <c r="BA25" s="5" t="s">
        <v>65</v>
      </c>
      <c r="BB25" s="4" t="s">
        <v>63</v>
      </c>
      <c r="BC25" s="4" t="s">
        <v>63</v>
      </c>
      <c r="BD25" s="4" t="s">
        <v>63</v>
      </c>
      <c r="BE25" s="5" t="s">
        <v>64</v>
      </c>
      <c r="BF25" s="4" t="s">
        <v>63</v>
      </c>
      <c r="BG25" s="4" t="s">
        <v>63</v>
      </c>
      <c r="BH25" s="4" t="s">
        <v>63</v>
      </c>
      <c r="BI25" s="5" t="s">
        <v>64</v>
      </c>
      <c r="BJ25" s="4" t="s">
        <v>63</v>
      </c>
      <c r="BK25" s="4" t="s">
        <v>63</v>
      </c>
      <c r="BL25" s="4" t="s">
        <v>63</v>
      </c>
      <c r="BM25" s="5" t="s">
        <v>64</v>
      </c>
      <c r="BN25" s="4" t="s">
        <v>63</v>
      </c>
      <c r="BO25" s="4" t="s">
        <v>63</v>
      </c>
      <c r="BP25" s="4" t="s">
        <v>63</v>
      </c>
      <c r="BQ25" s="5" t="s">
        <v>64</v>
      </c>
      <c r="BR25" s="5" t="s">
        <v>65</v>
      </c>
      <c r="BS25" s="4" t="s">
        <v>63</v>
      </c>
      <c r="BT25" s="4" t="s">
        <v>63</v>
      </c>
      <c r="BU25" s="4" t="s">
        <v>63</v>
      </c>
      <c r="BV25" s="4" t="s">
        <v>63</v>
      </c>
      <c r="CA25" s="28"/>
      <c r="CB25" s="27"/>
    </row>
    <row r="26" spans="2:84" s="43" customFormat="1" ht="15.75">
      <c r="B26" s="37" t="s">
        <v>66</v>
      </c>
      <c r="C26" s="38">
        <v>605.62181068282439</v>
      </c>
      <c r="D26" s="38">
        <v>580.4248090471192</v>
      </c>
      <c r="E26" s="38">
        <v>540.01961771870015</v>
      </c>
      <c r="F26" s="39">
        <f>E26</f>
        <v>540.01961771870015</v>
      </c>
      <c r="G26" s="38">
        <v>570.75030291600865</v>
      </c>
      <c r="H26" s="38">
        <v>581.46282207364334</v>
      </c>
      <c r="I26" s="38">
        <v>583.79170007153164</v>
      </c>
      <c r="J26" s="39">
        <f>I26</f>
        <v>583.79170007153164</v>
      </c>
      <c r="K26" s="38">
        <v>594.23009894228449</v>
      </c>
      <c r="L26" s="38">
        <v>598.62996477454226</v>
      </c>
      <c r="M26" s="38">
        <v>595.37159358361646</v>
      </c>
      <c r="N26" s="39">
        <f>M26</f>
        <v>595.37159358361646</v>
      </c>
      <c r="O26" s="38">
        <v>585.87485859848141</v>
      </c>
      <c r="P26" s="38">
        <v>626.02917317022127</v>
      </c>
      <c r="Q26" s="38">
        <v>649.39127895808929</v>
      </c>
      <c r="R26" s="39">
        <f>Q26</f>
        <v>649.39127895808929</v>
      </c>
      <c r="S26" s="39">
        <f>R26</f>
        <v>649.39127895808929</v>
      </c>
      <c r="T26" s="38">
        <v>665.80317308593453</v>
      </c>
      <c r="U26" s="38">
        <v>671.75405429057707</v>
      </c>
      <c r="V26" s="38">
        <v>688.3648170365052</v>
      </c>
      <c r="W26" s="39">
        <f>V26</f>
        <v>688.3648170365052</v>
      </c>
      <c r="X26" s="38">
        <v>701.33244639930228</v>
      </c>
      <c r="Y26" s="38">
        <v>696.97544991894881</v>
      </c>
      <c r="Z26" s="40">
        <v>705.95481468372418</v>
      </c>
      <c r="AA26" s="39">
        <f>Z26</f>
        <v>705.95481468372418</v>
      </c>
      <c r="AB26" s="38">
        <v>710.18792253463403</v>
      </c>
      <c r="AC26" s="38">
        <v>718.80509935580596</v>
      </c>
      <c r="AD26" s="38">
        <v>723.90923242745509</v>
      </c>
      <c r="AE26" s="39">
        <f>AD26</f>
        <v>723.90923242745509</v>
      </c>
      <c r="AF26" s="38">
        <v>743.0827262886454</v>
      </c>
      <c r="AG26" s="38">
        <v>763.14819679914262</v>
      </c>
      <c r="AH26" s="38">
        <v>755.68160102426407</v>
      </c>
      <c r="AI26" s="39">
        <f>AH26</f>
        <v>755.68160102426407</v>
      </c>
      <c r="AJ26" s="39">
        <f>AI26</f>
        <v>755.68160102426407</v>
      </c>
      <c r="AK26" s="38">
        <v>760.20943847909166</v>
      </c>
      <c r="AL26" s="38">
        <v>767.14983174044346</v>
      </c>
      <c r="AM26" s="38">
        <v>785.91930611410044</v>
      </c>
      <c r="AN26" s="39">
        <f>AM26</f>
        <v>785.91930611410044</v>
      </c>
      <c r="AO26" s="38">
        <v>801.23698784193164</v>
      </c>
      <c r="AP26" s="38">
        <v>788.53352405159103</v>
      </c>
      <c r="AQ26" s="38">
        <v>784.41740723025964</v>
      </c>
      <c r="AR26" s="39">
        <f>AQ26</f>
        <v>784.41740723025964</v>
      </c>
      <c r="AS26" s="38">
        <v>778.31775949999997</v>
      </c>
      <c r="AT26" s="38">
        <v>800.56400616189921</v>
      </c>
      <c r="AU26" s="38">
        <v>778.46226515398803</v>
      </c>
      <c r="AV26" s="39">
        <f>AU26</f>
        <v>778.46226515398803</v>
      </c>
      <c r="AW26" s="38">
        <v>765.93868869895755</v>
      </c>
      <c r="AX26" s="38">
        <v>785.50869033270646</v>
      </c>
      <c r="AY26" s="38">
        <v>788.47999902699655</v>
      </c>
      <c r="AZ26" s="39">
        <f>AY26</f>
        <v>788.47999902699655</v>
      </c>
      <c r="BA26" s="39">
        <f>AZ26</f>
        <v>788.47999902699655</v>
      </c>
      <c r="BB26" s="38">
        <v>779.49095202878277</v>
      </c>
      <c r="BC26" s="40">
        <v>823.99226846756221</v>
      </c>
      <c r="BD26" s="38">
        <v>814.93255234685228</v>
      </c>
      <c r="BE26" s="39">
        <f>BD26</f>
        <v>814.93255234685228</v>
      </c>
      <c r="BF26" s="38">
        <v>820.85224677095823</v>
      </c>
      <c r="BG26" s="38">
        <v>817.63688520742562</v>
      </c>
      <c r="BH26" s="38">
        <v>816.56951758365767</v>
      </c>
      <c r="BI26" s="39">
        <f>BH26</f>
        <v>816.56951758365767</v>
      </c>
      <c r="BJ26" s="38">
        <v>807.9319529749323</v>
      </c>
      <c r="BK26" s="38">
        <v>817.71132799999998</v>
      </c>
      <c r="BL26" s="1">
        <v>835.59541492385802</v>
      </c>
      <c r="BM26" s="39">
        <f>BL26</f>
        <v>835.59541492385802</v>
      </c>
      <c r="BN26" s="1">
        <v>844.22846400000003</v>
      </c>
      <c r="BO26" s="1">
        <v>848.68211299999996</v>
      </c>
      <c r="BP26" s="12">
        <v>850.4</v>
      </c>
      <c r="BQ26" s="39">
        <f>BP26</f>
        <v>850.4</v>
      </c>
      <c r="BR26" s="39">
        <f>BQ26</f>
        <v>850.4</v>
      </c>
      <c r="BS26" s="12">
        <v>717</v>
      </c>
      <c r="BT26" s="12">
        <v>717</v>
      </c>
      <c r="BU26" s="12">
        <v>716</v>
      </c>
      <c r="BV26" s="12">
        <v>732</v>
      </c>
      <c r="BW26" s="41"/>
      <c r="BX26" s="42"/>
      <c r="CA26" s="44"/>
      <c r="CB26" s="44"/>
    </row>
    <row r="27" spans="2:84" hidden="1" outlineLevel="1">
      <c r="B27" s="15" t="s">
        <v>67</v>
      </c>
      <c r="C27" s="16">
        <v>0.51079075984028688</v>
      </c>
      <c r="D27" s="16">
        <v>0.48434354581602096</v>
      </c>
      <c r="E27" s="16">
        <v>0.45059478173112832</v>
      </c>
      <c r="F27" s="17">
        <f t="shared" ref="F27:F29" si="44">E27</f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f t="shared" ref="J27:J29" si="45">I27</f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f t="shared" ref="N27:N29" si="46">M27</f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f t="shared" ref="R27:S27" si="47">Q27</f>
        <v>0.5189633834216999</v>
      </c>
      <c r="S27" s="17">
        <f t="shared" si="47"/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f t="shared" ref="W27:W29" si="48">V27</f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f t="shared" ref="AA27:AA29" si="49">Z27</f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f t="shared" ref="AE27:AE29" si="50">AD27</f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f t="shared" ref="AI27:AJ29" si="51">AH27</f>
        <v>0.55601698148123713</v>
      </c>
      <c r="AJ27" s="17">
        <f t="shared" si="51"/>
        <v>0.55601698148123713</v>
      </c>
      <c r="AK27" s="16">
        <v>0.55433059123784612</v>
      </c>
      <c r="AL27" s="16">
        <v>0.56437707662814096</v>
      </c>
      <c r="AM27" s="16">
        <v>0.5709478497042344</v>
      </c>
      <c r="AN27" s="17">
        <f t="shared" ref="AN27:AN29" si="52">AM27</f>
        <v>0.5709478497042344</v>
      </c>
      <c r="AO27" s="16">
        <v>0.57373504095862393</v>
      </c>
      <c r="AP27" s="16">
        <v>0.56978857852987908</v>
      </c>
      <c r="AQ27" s="16">
        <v>0.56872446373883989</v>
      </c>
      <c r="AR27" s="17">
        <f t="shared" ref="AR27:AR29" si="53">AQ27</f>
        <v>0.56872446373883989</v>
      </c>
      <c r="AS27" s="16">
        <v>0.5672873080957691</v>
      </c>
      <c r="AT27" s="16">
        <v>0.57831419926855199</v>
      </c>
      <c r="AU27" s="16">
        <v>0.56140983566244129</v>
      </c>
      <c r="AV27" s="17">
        <f t="shared" ref="AV27:AV29" si="54">AU27</f>
        <v>0.56140983566244129</v>
      </c>
      <c r="AW27" s="16">
        <v>0.55434566755443226</v>
      </c>
      <c r="AX27" s="16">
        <v>0.55990677312360737</v>
      </c>
      <c r="AY27" s="16">
        <v>0.55735714916122947</v>
      </c>
      <c r="AZ27" s="17">
        <f t="shared" ref="AZ27:AZ29" si="55">AY27</f>
        <v>0.55735714916122947</v>
      </c>
      <c r="BA27" s="17">
        <f t="shared" ref="BA27:BA29" si="56">AZ27</f>
        <v>0.55735714916122947</v>
      </c>
      <c r="BB27" s="16">
        <v>0.54294399010909145</v>
      </c>
      <c r="BC27" s="18">
        <v>0.56552121298159286</v>
      </c>
      <c r="BD27" s="16">
        <v>0.5587922159707821</v>
      </c>
      <c r="BE27" s="17">
        <f t="shared" ref="BE27:BE29" si="57">BD27</f>
        <v>0.5587922159707821</v>
      </c>
      <c r="BF27" s="16">
        <v>0.56004672777600517</v>
      </c>
      <c r="BG27" s="16">
        <v>0.55575142520137388</v>
      </c>
      <c r="BH27" s="16">
        <v>0.5597965576702183</v>
      </c>
      <c r="BI27" s="17">
        <f>BH27</f>
        <v>0.5597965576702183</v>
      </c>
      <c r="BJ27" s="16">
        <v>0.55806047998930264</v>
      </c>
      <c r="BK27" s="16">
        <v>0.56000000000000005</v>
      </c>
      <c r="BL27" s="16">
        <v>0.56999999999999995</v>
      </c>
      <c r="BM27" s="17">
        <f>BL27</f>
        <v>0.56999999999999995</v>
      </c>
      <c r="BN27" s="16">
        <v>0.56000000000000005</v>
      </c>
      <c r="BO27" s="16">
        <v>0.56999999999999995</v>
      </c>
      <c r="BP27" s="18">
        <v>0.56999999999999995</v>
      </c>
      <c r="BQ27" s="17">
        <f>BP27</f>
        <v>0.56999999999999995</v>
      </c>
      <c r="BR27" s="17">
        <f t="shared" ref="BR27:BR29" si="58">BQ27</f>
        <v>0.56999999999999995</v>
      </c>
      <c r="BS27" s="18">
        <v>0.53</v>
      </c>
      <c r="BT27" s="18">
        <v>0.53</v>
      </c>
      <c r="BU27" s="18">
        <v>0.53</v>
      </c>
      <c r="BV27" s="18">
        <v>0.54</v>
      </c>
      <c r="BW27" s="14"/>
      <c r="BX27" s="14"/>
      <c r="CA27" s="35"/>
      <c r="CB27" s="35"/>
      <c r="CC27" s="35"/>
      <c r="CD27" s="35"/>
      <c r="CE27" s="34"/>
      <c r="CF27" s="11"/>
    </row>
    <row r="28" spans="2:84" hidden="1" outlineLevel="1">
      <c r="B28" s="15" t="s">
        <v>68</v>
      </c>
      <c r="C28" s="16">
        <v>0.38932086676682764</v>
      </c>
      <c r="D28" s="16">
        <v>0.41482946809293075</v>
      </c>
      <c r="E28" s="16">
        <v>0.45662619613101352</v>
      </c>
      <c r="F28" s="17">
        <f t="shared" si="44"/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f t="shared" si="45"/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f t="shared" si="46"/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f t="shared" ref="R28:S28" si="59">Q28</f>
        <v>0.39748824410396622</v>
      </c>
      <c r="S28" s="17">
        <f t="shared" si="59"/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f t="shared" si="48"/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f t="shared" si="49"/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f t="shared" si="50"/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f t="shared" si="51"/>
        <v>0.356066096537069</v>
      </c>
      <c r="AJ28" s="17">
        <f t="shared" si="51"/>
        <v>0.356066096537069</v>
      </c>
      <c r="AK28" s="16">
        <v>0.35850060354083985</v>
      </c>
      <c r="AL28" s="16">
        <v>0.35315479569949632</v>
      </c>
      <c r="AM28" s="16">
        <v>0.34857392807817128</v>
      </c>
      <c r="AN28" s="17">
        <f t="shared" si="52"/>
        <v>0.34857392807817128</v>
      </c>
      <c r="AO28" s="16">
        <v>0.34991912612157433</v>
      </c>
      <c r="AP28" s="16">
        <v>0.35498746810959902</v>
      </c>
      <c r="AQ28" s="16">
        <v>0.35730541674416261</v>
      </c>
      <c r="AR28" s="17">
        <f t="shared" si="53"/>
        <v>0.35730541674416261</v>
      </c>
      <c r="AS28" s="16">
        <v>0.35811289450510636</v>
      </c>
      <c r="AT28" s="16">
        <v>0.34731421025938369</v>
      </c>
      <c r="AU28" s="16">
        <v>0.36403160238954974</v>
      </c>
      <c r="AV28" s="17">
        <f t="shared" si="54"/>
        <v>0.36403160238954974</v>
      </c>
      <c r="AW28" s="16">
        <v>0.37164980484008286</v>
      </c>
      <c r="AX28" s="16">
        <v>0.36614527155263116</v>
      </c>
      <c r="AY28" s="16">
        <v>0.36722563204950048</v>
      </c>
      <c r="AZ28" s="17">
        <f t="shared" si="55"/>
        <v>0.36722563204950048</v>
      </c>
      <c r="BA28" s="17">
        <f t="shared" si="56"/>
        <v>0.36722563204950048</v>
      </c>
      <c r="BB28" s="16">
        <v>0.37687916904995888</v>
      </c>
      <c r="BC28" s="18">
        <v>0.35519987463746827</v>
      </c>
      <c r="BD28" s="16">
        <v>0.36153618776965718</v>
      </c>
      <c r="BE28" s="17">
        <f t="shared" si="57"/>
        <v>0.36153618776965718</v>
      </c>
      <c r="BF28" s="16">
        <v>0.35906380165458357</v>
      </c>
      <c r="BG28" s="16">
        <v>0.3618325147146314</v>
      </c>
      <c r="BH28" s="16">
        <v>0.35932213879422981</v>
      </c>
      <c r="BI28" s="17">
        <f>BH28</f>
        <v>0.35932213879422981</v>
      </c>
      <c r="BJ28" s="16">
        <v>0.36069405668145305</v>
      </c>
      <c r="BK28" s="16">
        <v>0.36</v>
      </c>
      <c r="BL28" s="16">
        <v>0.36</v>
      </c>
      <c r="BM28" s="17">
        <f>BL28</f>
        <v>0.36</v>
      </c>
      <c r="BN28" s="16">
        <v>0.36</v>
      </c>
      <c r="BO28" s="16">
        <v>0.36</v>
      </c>
      <c r="BP28" s="18">
        <v>0.36</v>
      </c>
      <c r="BQ28" s="17">
        <f>BP28</f>
        <v>0.36</v>
      </c>
      <c r="BR28" s="17">
        <f t="shared" si="58"/>
        <v>0.36</v>
      </c>
      <c r="BS28" s="18">
        <v>0.39</v>
      </c>
      <c r="BT28" s="18">
        <v>0.39</v>
      </c>
      <c r="BU28" s="18">
        <v>0.28999999999999998</v>
      </c>
      <c r="BV28" s="18">
        <v>0.38</v>
      </c>
      <c r="BW28" s="14"/>
      <c r="CC28" s="35"/>
      <c r="CD28" s="35"/>
      <c r="CE28" s="34"/>
      <c r="CF28" s="11"/>
    </row>
    <row r="29" spans="2:84" hidden="1" outlineLevel="1">
      <c r="B29" s="15" t="s">
        <v>69</v>
      </c>
      <c r="C29" s="16">
        <v>9.9829955933139078E-2</v>
      </c>
      <c r="D29" s="16">
        <v>0.10076723786734985</v>
      </c>
      <c r="E29" s="16">
        <v>9.27026370135801E-2</v>
      </c>
      <c r="F29" s="17">
        <f t="shared" si="44"/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f t="shared" si="45"/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f t="shared" si="46"/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f t="shared" ref="R29:S29" si="60">Q29</f>
        <v>8.3442869354394447E-2</v>
      </c>
      <c r="S29" s="17">
        <f t="shared" si="60"/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f t="shared" si="48"/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f t="shared" si="49"/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f t="shared" si="50"/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f t="shared" si="51"/>
        <v>8.7916921981693874E-2</v>
      </c>
      <c r="AJ29" s="17">
        <f t="shared" si="51"/>
        <v>8.7916921981693874E-2</v>
      </c>
      <c r="AK29" s="16">
        <v>8.7168805221314025E-2</v>
      </c>
      <c r="AL29" s="16">
        <v>8.246812767236264E-2</v>
      </c>
      <c r="AM29" s="16">
        <v>8.0478222217594403E-2</v>
      </c>
      <c r="AN29" s="17">
        <f t="shared" si="52"/>
        <v>8.0478222217594403E-2</v>
      </c>
      <c r="AO29" s="16">
        <v>7.6345832919801779E-2</v>
      </c>
      <c r="AP29" s="16">
        <v>7.5223953360522011E-2</v>
      </c>
      <c r="AQ29" s="16">
        <v>7.3970119516997501E-2</v>
      </c>
      <c r="AR29" s="17">
        <f t="shared" si="53"/>
        <v>7.3970119516997501E-2</v>
      </c>
      <c r="AS29" s="16">
        <v>7.2381408798626132E-2</v>
      </c>
      <c r="AT29" s="16">
        <v>7.4371590472064403E-2</v>
      </c>
      <c r="AU29" s="16">
        <v>7.4558561948008958E-2</v>
      </c>
      <c r="AV29" s="17">
        <f t="shared" si="54"/>
        <v>7.4558561948008958E-2</v>
      </c>
      <c r="AW29" s="16">
        <v>7.4004527605484816E-2</v>
      </c>
      <c r="AX29" s="16">
        <v>7.3947955323761486E-2</v>
      </c>
      <c r="AY29" s="16">
        <v>7.5417218789270171E-2</v>
      </c>
      <c r="AZ29" s="17">
        <f t="shared" si="55"/>
        <v>7.5417218789270171E-2</v>
      </c>
      <c r="BA29" s="17">
        <f t="shared" si="56"/>
        <v>7.5417218789270171E-2</v>
      </c>
      <c r="BB29" s="16">
        <v>8.0176840840949781E-2</v>
      </c>
      <c r="BC29" s="18">
        <v>7.9278912380939079E-2</v>
      </c>
      <c r="BD29" s="16">
        <v>7.9671596259560717E-2</v>
      </c>
      <c r="BE29" s="17">
        <f t="shared" si="57"/>
        <v>7.9671596259560717E-2</v>
      </c>
      <c r="BF29" s="16">
        <v>8.0889470569411259E-2</v>
      </c>
      <c r="BG29" s="16">
        <v>8.2416060083994561E-2</v>
      </c>
      <c r="BH29" s="16">
        <v>8.0881303535551993E-2</v>
      </c>
      <c r="BI29" s="17">
        <f t="shared" ref="BI29" si="61">BH29</f>
        <v>8.0881303535551993E-2</v>
      </c>
      <c r="BJ29" s="16">
        <v>8.1245463329244358E-2</v>
      </c>
      <c r="BK29" s="16">
        <v>0.08</v>
      </c>
      <c r="BL29" s="16">
        <v>0.08</v>
      </c>
      <c r="BM29" s="17">
        <f t="shared" ref="BM29" si="62">BL29</f>
        <v>0.08</v>
      </c>
      <c r="BN29" s="16">
        <v>0.08</v>
      </c>
      <c r="BO29" s="16">
        <v>7.0000000000000007E-2</v>
      </c>
      <c r="BP29" s="18">
        <v>7.0000000000000007E-2</v>
      </c>
      <c r="BQ29" s="17">
        <f t="shared" ref="BQ29" si="63">BP29</f>
        <v>7.0000000000000007E-2</v>
      </c>
      <c r="BR29" s="17">
        <f t="shared" si="58"/>
        <v>7.0000000000000007E-2</v>
      </c>
      <c r="BS29" s="18">
        <v>0.08</v>
      </c>
      <c r="BT29" s="18">
        <v>0.08</v>
      </c>
      <c r="BU29" s="18">
        <v>0.08</v>
      </c>
      <c r="BV29" s="18">
        <v>0.08</v>
      </c>
      <c r="BW29" s="14"/>
      <c r="CC29" s="33"/>
    </row>
    <row r="30" spans="2:84" collapsed="1">
      <c r="B30" s="3" t="s">
        <v>70</v>
      </c>
      <c r="C30" s="1">
        <v>1466209</v>
      </c>
      <c r="D30" s="1">
        <v>1432286</v>
      </c>
      <c r="E30" s="1">
        <v>2407217</v>
      </c>
      <c r="F30" s="2">
        <f>SUM(C30:E30)</f>
        <v>5305712</v>
      </c>
      <c r="G30" s="1">
        <v>1916867</v>
      </c>
      <c r="H30" s="1">
        <v>1977348</v>
      </c>
      <c r="I30" s="1">
        <v>2120847</v>
      </c>
      <c r="J30" s="2">
        <f>SUM(G30:I30)</f>
        <v>6015062</v>
      </c>
      <c r="K30" s="1">
        <v>1772186</v>
      </c>
      <c r="L30" s="1">
        <v>1770292</v>
      </c>
      <c r="M30" s="1">
        <v>2244960</v>
      </c>
      <c r="N30" s="2">
        <f>SUM(K30:M30)</f>
        <v>5787438</v>
      </c>
      <c r="O30" s="1">
        <v>2549533</v>
      </c>
      <c r="P30" s="1">
        <v>2507453</v>
      </c>
      <c r="Q30" s="1">
        <v>2879621</v>
      </c>
      <c r="R30" s="2">
        <f>SUM(O30:Q30)</f>
        <v>7936607</v>
      </c>
      <c r="S30" s="2">
        <f>SUM(F30,J30,N30,R30)</f>
        <v>25044819</v>
      </c>
      <c r="T30" s="1">
        <v>3710802</v>
      </c>
      <c r="U30" s="1">
        <v>3576458</v>
      </c>
      <c r="V30" s="1">
        <v>3471809</v>
      </c>
      <c r="W30" s="2">
        <f>SUM(T30:V30)</f>
        <v>10759069</v>
      </c>
      <c r="X30" s="1">
        <v>2427352</v>
      </c>
      <c r="Y30" s="1">
        <v>2578226</v>
      </c>
      <c r="Z30" s="12">
        <v>2411309</v>
      </c>
      <c r="AA30" s="2">
        <f>SUM(X30:Z30)</f>
        <v>7416887</v>
      </c>
      <c r="AB30" s="1">
        <v>1838723</v>
      </c>
      <c r="AC30" s="1">
        <v>1714580</v>
      </c>
      <c r="AD30" s="1">
        <v>1955456</v>
      </c>
      <c r="AE30" s="2">
        <f>SUM(AB30:AD30)</f>
        <v>5508759</v>
      </c>
      <c r="AF30" s="1">
        <v>1930383</v>
      </c>
      <c r="AG30" s="1">
        <v>2201993</v>
      </c>
      <c r="AH30" s="1">
        <v>1927036</v>
      </c>
      <c r="AI30" s="2">
        <f>SUM(AF30:AH30)</f>
        <v>6059412</v>
      </c>
      <c r="AJ30" s="2">
        <f>SUM(W30,AA30,AE30,AI30)</f>
        <v>29744127</v>
      </c>
      <c r="AK30" s="1">
        <v>2237760</v>
      </c>
      <c r="AL30" s="1">
        <v>1921272</v>
      </c>
      <c r="AM30" s="1">
        <v>2373090</v>
      </c>
      <c r="AN30" s="2">
        <f>SUM(AK30:AM30)</f>
        <v>6532122</v>
      </c>
      <c r="AO30" s="1">
        <v>1637428</v>
      </c>
      <c r="AP30" s="1">
        <v>1942074</v>
      </c>
      <c r="AQ30" s="1">
        <v>1882647</v>
      </c>
      <c r="AR30" s="2">
        <f>SUM(AO30:AQ30)</f>
        <v>5462149</v>
      </c>
      <c r="AS30" s="1">
        <v>1565778</v>
      </c>
      <c r="AT30" s="1">
        <v>1923945</v>
      </c>
      <c r="AU30" s="1">
        <v>1824430</v>
      </c>
      <c r="AV30" s="2">
        <f>SUM(AS30:AU30)</f>
        <v>5314153</v>
      </c>
      <c r="AW30" s="1">
        <v>1693202</v>
      </c>
      <c r="AX30" s="1">
        <v>1866476</v>
      </c>
      <c r="AY30" s="1">
        <v>1587236</v>
      </c>
      <c r="AZ30" s="2">
        <f>SUM(AW30:AY30)</f>
        <v>5146914</v>
      </c>
      <c r="BA30" s="2">
        <f>SUM(AN30,AR30,AV30,AZ30)</f>
        <v>22455338</v>
      </c>
      <c r="BB30" s="1">
        <v>1767267</v>
      </c>
      <c r="BC30" s="12">
        <v>1844467</v>
      </c>
      <c r="BD30" s="1">
        <v>2068148</v>
      </c>
      <c r="BE30" s="2">
        <f>SUM(BB30:BD30)</f>
        <v>5679882</v>
      </c>
      <c r="BF30" s="1">
        <v>1316655</v>
      </c>
      <c r="BG30" s="1">
        <v>1511177</v>
      </c>
      <c r="BH30" s="1">
        <v>1668914</v>
      </c>
      <c r="BI30" s="2">
        <f>SUM(BF30:BH30)</f>
        <v>4496746</v>
      </c>
      <c r="BJ30" s="1">
        <v>1447292</v>
      </c>
      <c r="BK30" s="1">
        <v>1665815</v>
      </c>
      <c r="BL30" s="1">
        <v>1613942</v>
      </c>
      <c r="BM30" s="2">
        <f>SUM(BJ30:BL30)</f>
        <v>4727049</v>
      </c>
      <c r="BN30" s="1">
        <v>1799177</v>
      </c>
      <c r="BO30" s="1">
        <v>1785492</v>
      </c>
      <c r="BP30" s="12">
        <v>1635349</v>
      </c>
      <c r="BQ30" s="2">
        <f>SUM(BN30:BP30)</f>
        <v>5220018</v>
      </c>
      <c r="BR30" s="2">
        <f>SUM(BE30,BI30,BM30,BQ30)</f>
        <v>20123695</v>
      </c>
      <c r="BS30" s="12">
        <v>1828245</v>
      </c>
      <c r="BT30" s="12">
        <v>1820619</v>
      </c>
      <c r="BU30" s="12">
        <v>1629289</v>
      </c>
      <c r="BV30" s="12">
        <v>1787500</v>
      </c>
      <c r="BX30" s="26"/>
      <c r="CA30" s="33"/>
      <c r="CB30" s="33"/>
      <c r="CC30" s="33"/>
    </row>
    <row r="31" spans="2:84" s="43" customFormat="1" ht="15.75">
      <c r="B31" s="37" t="s">
        <v>71</v>
      </c>
      <c r="C31" s="38">
        <v>418.59730704301757</v>
      </c>
      <c r="D31" s="38">
        <v>458.01641464708052</v>
      </c>
      <c r="E31" s="38">
        <v>519.62972738192616</v>
      </c>
      <c r="F31" s="39">
        <f>SUM(C31:E31)</f>
        <v>1396.2434490720243</v>
      </c>
      <c r="G31" s="38">
        <v>422.5528758981838</v>
      </c>
      <c r="H31" s="38">
        <v>496.83103012813251</v>
      </c>
      <c r="I31" s="38">
        <v>389.7979326643698</v>
      </c>
      <c r="J31" s="39">
        <f>SUM(G31:I31)</f>
        <v>1309.1818386906862</v>
      </c>
      <c r="K31" s="38">
        <v>272.98851817204093</v>
      </c>
      <c r="L31" s="38">
        <v>290.70035933798403</v>
      </c>
      <c r="M31" s="38">
        <v>329.46168093315021</v>
      </c>
      <c r="N31" s="39">
        <f>SUM(K31:M31)</f>
        <v>893.1505584431751</v>
      </c>
      <c r="O31" s="38">
        <v>368.96257729313072</v>
      </c>
      <c r="P31" s="38">
        <v>401.92123769117666</v>
      </c>
      <c r="Q31" s="38">
        <v>400.95199931731565</v>
      </c>
      <c r="R31" s="39">
        <f>SUM(O31:Q31)</f>
        <v>1171.835814301623</v>
      </c>
      <c r="S31" s="39">
        <f>SUM(F31,J31,N31,R31)</f>
        <v>4770.4116605075087</v>
      </c>
      <c r="T31" s="38">
        <v>383.42852669635607</v>
      </c>
      <c r="U31" s="38">
        <v>473.93868210146729</v>
      </c>
      <c r="V31" s="38">
        <v>514.55248754460831</v>
      </c>
      <c r="W31" s="39">
        <f>SUM(T31:V31)</f>
        <v>1371.9196963424317</v>
      </c>
      <c r="X31" s="38">
        <v>428.59987226863416</v>
      </c>
      <c r="Y31" s="38">
        <v>468.70606727270405</v>
      </c>
      <c r="Z31" s="40">
        <v>450.1774134791375</v>
      </c>
      <c r="AA31" s="39">
        <f>SUM(X31:Z31)</f>
        <v>1347.4833530204755</v>
      </c>
      <c r="AB31" s="38">
        <v>313.28390031113184</v>
      </c>
      <c r="AC31" s="38">
        <v>336.92658706756498</v>
      </c>
      <c r="AD31" s="38">
        <v>451.87944094693086</v>
      </c>
      <c r="AE31" s="39">
        <f>SUM(AB31:AD31)</f>
        <v>1102.0899283256276</v>
      </c>
      <c r="AF31" s="38">
        <v>504.85841531494486</v>
      </c>
      <c r="AG31" s="38">
        <v>583.67922384293774</v>
      </c>
      <c r="AH31" s="38">
        <v>554.78387526526899</v>
      </c>
      <c r="AI31" s="39">
        <f>SUM(AF31:AH31)</f>
        <v>1643.3215144231515</v>
      </c>
      <c r="AJ31" s="39">
        <f>SUM(W31,AA31,AE31,AI31)</f>
        <v>5464.8144921116864</v>
      </c>
      <c r="AK31" s="38">
        <v>388.20929906110405</v>
      </c>
      <c r="AL31" s="38">
        <v>458.97788289440001</v>
      </c>
      <c r="AM31" s="38">
        <v>564.70190369579996</v>
      </c>
      <c r="AN31" s="39">
        <f>SUM(AK31:AM31)</f>
        <v>1411.889085651304</v>
      </c>
      <c r="AO31" s="38">
        <v>479.91668447249998</v>
      </c>
      <c r="AP31" s="38">
        <v>698.59168270830003</v>
      </c>
      <c r="AQ31" s="38">
        <v>522.71619572539998</v>
      </c>
      <c r="AR31" s="39">
        <f>SUM(AO31:AQ31)</f>
        <v>1701.2245629061999</v>
      </c>
      <c r="AS31" s="38">
        <v>356.05788089590004</v>
      </c>
      <c r="AT31" s="38">
        <v>568.1827576915</v>
      </c>
      <c r="AU31" s="38">
        <v>619.75677338540004</v>
      </c>
      <c r="AV31" s="39">
        <f>SUM(AS31:AU31)</f>
        <v>1543.9974119728001</v>
      </c>
      <c r="AW31" s="38">
        <v>477.01442398930004</v>
      </c>
      <c r="AX31" s="38">
        <v>608.94521046329999</v>
      </c>
      <c r="AY31" s="38">
        <v>424.67329294059999</v>
      </c>
      <c r="AZ31" s="39">
        <f>SUM(AW31:AY31)</f>
        <v>1510.6329273932001</v>
      </c>
      <c r="BA31" s="39">
        <f>SUM(AN31,AR31,AV31,AZ31)</f>
        <v>6167.7439879235044</v>
      </c>
      <c r="BB31" s="38">
        <v>578.70922441532991</v>
      </c>
      <c r="BC31" s="40">
        <v>517.94452159502544</v>
      </c>
      <c r="BD31" s="38">
        <v>591.10086245756349</v>
      </c>
      <c r="BE31" s="39">
        <f>SUM(BB31:BD31)</f>
        <v>1687.7546084679188</v>
      </c>
      <c r="BF31" s="38">
        <v>463.07277794020303</v>
      </c>
      <c r="BG31" s="38">
        <v>656.06602835908632</v>
      </c>
      <c r="BH31" s="38">
        <v>602.22532545675131</v>
      </c>
      <c r="BI31" s="39">
        <f>SUM(BF31:BH31)</f>
        <v>1721.3641317560407</v>
      </c>
      <c r="BJ31" s="38">
        <v>383.97644651472081</v>
      </c>
      <c r="BK31" s="38">
        <v>518.41476469999998</v>
      </c>
      <c r="BL31" s="1">
        <v>579.69854290000001</v>
      </c>
      <c r="BM31" s="39">
        <f>SUM(BJ31:BL31)</f>
        <v>1482.0897541147208</v>
      </c>
      <c r="BN31" s="1">
        <v>552</v>
      </c>
      <c r="BO31" s="1">
        <v>540</v>
      </c>
      <c r="BP31" s="12">
        <v>492</v>
      </c>
      <c r="BQ31" s="39">
        <f>SUM(BN31:BP31)</f>
        <v>1584</v>
      </c>
      <c r="BR31" s="39">
        <f>SUM(BE31,BI31,BM31,BQ31)</f>
        <v>6475.2084943386799</v>
      </c>
      <c r="BS31" s="12">
        <v>489.01139360163631</v>
      </c>
      <c r="BT31" s="12">
        <v>548.425432</v>
      </c>
      <c r="BU31" s="12">
        <v>516.134049</v>
      </c>
      <c r="BV31" s="12">
        <v>558</v>
      </c>
      <c r="BW31" s="45"/>
      <c r="BX31" s="46"/>
      <c r="BY31" s="47"/>
      <c r="BZ31" s="47"/>
      <c r="CA31" s="48"/>
    </row>
    <row r="32" spans="2:84" ht="15.75">
      <c r="B32" s="3" t="s">
        <v>72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f>SUM(T32:V32)</f>
        <v>63</v>
      </c>
      <c r="X32" s="1">
        <v>19</v>
      </c>
      <c r="Y32" s="1">
        <v>17</v>
      </c>
      <c r="Z32" s="12">
        <v>22</v>
      </c>
      <c r="AA32" s="2">
        <f>SUM(X32:Z32)</f>
        <v>58</v>
      </c>
      <c r="AB32" s="1">
        <v>22</v>
      </c>
      <c r="AC32" s="1">
        <v>22</v>
      </c>
      <c r="AD32" s="12">
        <v>22</v>
      </c>
      <c r="AE32" s="2">
        <f>SUM(AB32:AD32)</f>
        <v>66</v>
      </c>
      <c r="AF32" s="1">
        <v>21</v>
      </c>
      <c r="AG32" s="1">
        <v>22</v>
      </c>
      <c r="AH32" s="1">
        <v>22</v>
      </c>
      <c r="AI32" s="2">
        <f>SUM(AF32:AH32)</f>
        <v>65</v>
      </c>
      <c r="AJ32" s="2">
        <f>SUM(W32,AA32,AE32,AI32)</f>
        <v>252</v>
      </c>
      <c r="AK32" s="23">
        <v>21</v>
      </c>
      <c r="AL32" s="19">
        <v>20</v>
      </c>
      <c r="AM32" s="1">
        <v>23</v>
      </c>
      <c r="AN32" s="2">
        <f>SUM(AK32:AM32)</f>
        <v>64</v>
      </c>
      <c r="AO32" s="1">
        <v>18</v>
      </c>
      <c r="AP32" s="1">
        <v>20</v>
      </c>
      <c r="AQ32" s="1">
        <v>21</v>
      </c>
      <c r="AR32" s="2">
        <f>SUM(AO32:AQ32)</f>
        <v>59</v>
      </c>
      <c r="AS32" s="1">
        <v>21</v>
      </c>
      <c r="AT32" s="1">
        <v>23</v>
      </c>
      <c r="AU32" s="12">
        <v>22</v>
      </c>
      <c r="AV32" s="2">
        <f>SUM(AS32:AU32)</f>
        <v>66</v>
      </c>
      <c r="AW32" s="1">
        <v>21</v>
      </c>
      <c r="AX32" s="1">
        <v>22</v>
      </c>
      <c r="AY32" s="1">
        <v>21</v>
      </c>
      <c r="AZ32" s="2">
        <f>SUM(AW32:AY32)</f>
        <v>64</v>
      </c>
      <c r="BA32" s="2">
        <f>SUM(AN32,AR32,AV32,AZ32)</f>
        <v>253</v>
      </c>
      <c r="BB32" s="23">
        <v>22</v>
      </c>
      <c r="BC32" s="19">
        <v>20</v>
      </c>
      <c r="BD32" s="1">
        <v>23</v>
      </c>
      <c r="BE32" s="2">
        <f>SUM(BB32:BD32)</f>
        <v>65</v>
      </c>
      <c r="BF32" s="1">
        <v>17</v>
      </c>
      <c r="BG32" s="1">
        <v>19</v>
      </c>
      <c r="BH32" s="1">
        <v>22</v>
      </c>
      <c r="BI32" s="2">
        <f>SUM(BF32:BH32)</f>
        <v>58</v>
      </c>
      <c r="BJ32" s="1">
        <v>21</v>
      </c>
      <c r="BK32" s="1">
        <v>23</v>
      </c>
      <c r="BL32" s="1">
        <v>21</v>
      </c>
      <c r="BM32" s="2">
        <f>SUM(BJ32:BL32)</f>
        <v>65</v>
      </c>
      <c r="BN32" s="1">
        <v>22</v>
      </c>
      <c r="BO32" s="1">
        <v>22</v>
      </c>
      <c r="BP32" s="12">
        <v>19</v>
      </c>
      <c r="BQ32" s="2">
        <f>SUM(BN32:BP32)</f>
        <v>63</v>
      </c>
      <c r="BR32" s="2">
        <f>SUM(BE32,BI32,BM32,BQ32)</f>
        <v>251</v>
      </c>
      <c r="BS32" s="12">
        <v>22</v>
      </c>
      <c r="BT32" s="12">
        <v>22</v>
      </c>
      <c r="BU32" s="12">
        <v>19</v>
      </c>
      <c r="BV32" s="12">
        <v>21</v>
      </c>
      <c r="BX32" s="29"/>
      <c r="BY32" s="11"/>
      <c r="BZ32" s="11"/>
      <c r="CA32" s="24"/>
    </row>
    <row r="33" spans="2:81" ht="15.75">
      <c r="B33" s="3" t="s">
        <v>73</v>
      </c>
      <c r="C33" s="1">
        <v>2282</v>
      </c>
      <c r="D33" s="1">
        <v>2268</v>
      </c>
      <c r="E33" s="1">
        <v>2267</v>
      </c>
      <c r="F33" s="2">
        <f>E33</f>
        <v>2267</v>
      </c>
      <c r="G33" s="1">
        <v>2270</v>
      </c>
      <c r="H33" s="1">
        <v>2269</v>
      </c>
      <c r="I33" s="1">
        <v>2278</v>
      </c>
      <c r="J33" s="2">
        <f>I33</f>
        <v>2278</v>
      </c>
      <c r="K33" s="1">
        <v>2282</v>
      </c>
      <c r="L33" s="1">
        <v>2288</v>
      </c>
      <c r="M33" s="1">
        <v>2227</v>
      </c>
      <c r="N33" s="2">
        <f>M33</f>
        <v>2227</v>
      </c>
      <c r="O33" s="1">
        <v>2236</v>
      </c>
      <c r="P33" s="1">
        <v>2251</v>
      </c>
      <c r="Q33" s="1">
        <v>2265</v>
      </c>
      <c r="R33" s="2">
        <f>Q33</f>
        <v>2265</v>
      </c>
      <c r="S33" s="2">
        <f>R33</f>
        <v>2265</v>
      </c>
      <c r="T33" s="1">
        <v>2257</v>
      </c>
      <c r="U33" s="1">
        <v>2286</v>
      </c>
      <c r="V33" s="1">
        <v>2324</v>
      </c>
      <c r="W33" s="2">
        <f>V33</f>
        <v>2324</v>
      </c>
      <c r="X33" s="1">
        <v>2339</v>
      </c>
      <c r="Y33" s="1">
        <v>2356</v>
      </c>
      <c r="Z33" s="12">
        <v>2391</v>
      </c>
      <c r="AA33" s="2">
        <f>Z33</f>
        <v>2391</v>
      </c>
      <c r="AB33" s="1">
        <v>2398</v>
      </c>
      <c r="AC33" s="1">
        <v>2404</v>
      </c>
      <c r="AD33" s="1">
        <v>2410</v>
      </c>
      <c r="AE33" s="2">
        <f>AD33</f>
        <v>2410</v>
      </c>
      <c r="AF33" s="1">
        <v>2424</v>
      </c>
      <c r="AG33" s="1">
        <v>2433</v>
      </c>
      <c r="AH33" s="1">
        <v>2429</v>
      </c>
      <c r="AI33" s="2">
        <f>AH33</f>
        <v>2429</v>
      </c>
      <c r="AJ33" s="2">
        <f>AI33</f>
        <v>2429</v>
      </c>
      <c r="AK33" s="1">
        <v>2432</v>
      </c>
      <c r="AL33" s="1">
        <v>2385</v>
      </c>
      <c r="AM33" s="1">
        <v>2179</v>
      </c>
      <c r="AN33" s="2">
        <f>AM33</f>
        <v>2179</v>
      </c>
      <c r="AO33" s="1">
        <v>2145</v>
      </c>
      <c r="AP33" s="1">
        <v>2145</v>
      </c>
      <c r="AQ33" s="1">
        <v>2142</v>
      </c>
      <c r="AR33" s="2">
        <f>AQ33</f>
        <v>2142</v>
      </c>
      <c r="AS33" s="1">
        <v>2148</v>
      </c>
      <c r="AT33" s="1">
        <v>2148</v>
      </c>
      <c r="AU33" s="1">
        <v>2150</v>
      </c>
      <c r="AV33" s="2">
        <f>AU33</f>
        <v>2150</v>
      </c>
      <c r="AW33" s="1">
        <v>2147</v>
      </c>
      <c r="AX33" s="1">
        <v>2137</v>
      </c>
      <c r="AY33" s="1">
        <v>2116</v>
      </c>
      <c r="AZ33" s="2">
        <f>AY33</f>
        <v>2116</v>
      </c>
      <c r="BA33" s="2">
        <f>AZ33</f>
        <v>2116</v>
      </c>
      <c r="BB33" s="1">
        <v>2094</v>
      </c>
      <c r="BC33" s="12">
        <v>2097</v>
      </c>
      <c r="BD33" s="1">
        <v>2095</v>
      </c>
      <c r="BE33" s="2">
        <f>BD33</f>
        <v>2095</v>
      </c>
      <c r="BF33" s="1">
        <v>2088</v>
      </c>
      <c r="BG33" s="1">
        <v>2086</v>
      </c>
      <c r="BH33" s="1">
        <v>2077</v>
      </c>
      <c r="BI33" s="2">
        <f>BH33</f>
        <v>2077</v>
      </c>
      <c r="BJ33" s="1">
        <v>2071</v>
      </c>
      <c r="BK33" s="1">
        <v>2060</v>
      </c>
      <c r="BL33" s="1">
        <v>2051</v>
      </c>
      <c r="BM33" s="2">
        <f>BL33</f>
        <v>2051</v>
      </c>
      <c r="BN33" s="1">
        <v>2045</v>
      </c>
      <c r="BO33" s="1">
        <v>1985</v>
      </c>
      <c r="BP33" s="12">
        <v>1954</v>
      </c>
      <c r="BQ33" s="2">
        <f>BP33</f>
        <v>1954</v>
      </c>
      <c r="BR33" s="2">
        <f>BQ33</f>
        <v>1954</v>
      </c>
      <c r="BS33" s="12">
        <v>1941</v>
      </c>
      <c r="BT33" s="12">
        <v>1934</v>
      </c>
      <c r="BU33" s="12">
        <v>1932</v>
      </c>
      <c r="BV33" s="12">
        <v>1943</v>
      </c>
      <c r="BW33" s="36"/>
      <c r="BX33" s="14"/>
      <c r="BZ33" s="11"/>
      <c r="CA33" s="14"/>
      <c r="CC33" s="29"/>
    </row>
    <row r="34" spans="2:81">
      <c r="B34" s="15" t="s">
        <v>74</v>
      </c>
      <c r="C34" s="1">
        <f>2282-2301</f>
        <v>-19</v>
      </c>
      <c r="D34" s="1">
        <f>D33-C33</f>
        <v>-14</v>
      </c>
      <c r="E34" s="1">
        <f>E33-D33</f>
        <v>-1</v>
      </c>
      <c r="F34" s="2">
        <f>F33-C33</f>
        <v>-15</v>
      </c>
      <c r="G34" s="1">
        <f>G33-F33</f>
        <v>3</v>
      </c>
      <c r="H34" s="1">
        <f>H33-G33</f>
        <v>-1</v>
      </c>
      <c r="I34" s="1">
        <f>I33-H33</f>
        <v>9</v>
      </c>
      <c r="J34" s="2">
        <f>J33-G33</f>
        <v>8</v>
      </c>
      <c r="K34" s="1">
        <f>K33-J33</f>
        <v>4</v>
      </c>
      <c r="L34" s="1">
        <f>L33-K33</f>
        <v>6</v>
      </c>
      <c r="M34" s="1">
        <f>M33-L33</f>
        <v>-61</v>
      </c>
      <c r="N34" s="2">
        <f>N33-K33</f>
        <v>-55</v>
      </c>
      <c r="O34" s="1">
        <f>O33-N33</f>
        <v>9</v>
      </c>
      <c r="P34" s="1">
        <f>P33-O33</f>
        <v>15</v>
      </c>
      <c r="Q34" s="1">
        <f>Q33-P33</f>
        <v>14</v>
      </c>
      <c r="R34" s="2">
        <f>R33-O33</f>
        <v>29</v>
      </c>
      <c r="S34" s="2">
        <f>S33-C33</f>
        <v>-17</v>
      </c>
      <c r="T34" s="1">
        <f>T33-S33</f>
        <v>-8</v>
      </c>
      <c r="U34" s="1">
        <f>U33-T33</f>
        <v>29</v>
      </c>
      <c r="V34" s="1">
        <f>V33-U33</f>
        <v>38</v>
      </c>
      <c r="W34" s="2">
        <f>W33-T33</f>
        <v>67</v>
      </c>
      <c r="X34" s="1">
        <f>X33-W33</f>
        <v>15</v>
      </c>
      <c r="Y34" s="1">
        <f>Y33-X33</f>
        <v>17</v>
      </c>
      <c r="Z34" s="1">
        <f>Z33-Y33</f>
        <v>35</v>
      </c>
      <c r="AA34" s="2">
        <f>AA33-X33</f>
        <v>52</v>
      </c>
      <c r="AB34" s="1">
        <f>AB33-AA33</f>
        <v>7</v>
      </c>
      <c r="AC34" s="1">
        <f>AC33-AB33</f>
        <v>6</v>
      </c>
      <c r="AD34" s="1">
        <f>AD33-AC33</f>
        <v>6</v>
      </c>
      <c r="AE34" s="2">
        <f>AE33-AB33</f>
        <v>12</v>
      </c>
      <c r="AF34" s="1">
        <f>AF33-AE33</f>
        <v>14</v>
      </c>
      <c r="AG34" s="1">
        <f>AG33-AF33</f>
        <v>9</v>
      </c>
      <c r="AH34" s="1">
        <f>AH33-AG33</f>
        <v>-4</v>
      </c>
      <c r="AI34" s="2">
        <f>AI33-AF33</f>
        <v>5</v>
      </c>
      <c r="AJ34" s="2">
        <f>AJ33-T33</f>
        <v>172</v>
      </c>
      <c r="AK34" s="1">
        <f>AK33-AJ33</f>
        <v>3</v>
      </c>
      <c r="AL34" s="1">
        <f>AL33-AK33</f>
        <v>-47</v>
      </c>
      <c r="AM34" s="1">
        <f>AM33-AL33</f>
        <v>-206</v>
      </c>
      <c r="AN34" s="2">
        <f>AN33-AK33</f>
        <v>-253</v>
      </c>
      <c r="AO34" s="1">
        <f>AO33-AN33</f>
        <v>-34</v>
      </c>
      <c r="AP34" s="1">
        <f>AP33-AO33</f>
        <v>0</v>
      </c>
      <c r="AQ34" s="1">
        <f>AQ33-AP33</f>
        <v>-3</v>
      </c>
      <c r="AR34" s="2">
        <f>AR33-AO33</f>
        <v>-3</v>
      </c>
      <c r="AS34" s="1">
        <f>AS33-AR33</f>
        <v>6</v>
      </c>
      <c r="AT34" s="1">
        <f>AT33-AS33</f>
        <v>0</v>
      </c>
      <c r="AU34" s="1">
        <f>AU33-AT33</f>
        <v>2</v>
      </c>
      <c r="AV34" s="2">
        <f>AV33-AS33</f>
        <v>2</v>
      </c>
      <c r="AW34" s="1">
        <f>AW33-AV33</f>
        <v>-3</v>
      </c>
      <c r="AX34" s="1">
        <f>AX33-AW33</f>
        <v>-10</v>
      </c>
      <c r="AY34" s="1">
        <f>AY33-AX33</f>
        <v>-21</v>
      </c>
      <c r="AZ34" s="2">
        <f>AZ33-AW33</f>
        <v>-31</v>
      </c>
      <c r="BA34" s="2">
        <f>BA33-AK33</f>
        <v>-316</v>
      </c>
      <c r="BB34" s="1">
        <f>BB33-BA33</f>
        <v>-22</v>
      </c>
      <c r="BC34" s="1">
        <f>BC33-BB33</f>
        <v>3</v>
      </c>
      <c r="BD34" s="1">
        <f>BD33-BC33</f>
        <v>-2</v>
      </c>
      <c r="BE34" s="2">
        <f>BE33-BB33</f>
        <v>1</v>
      </c>
      <c r="BF34" s="1">
        <f>BF33-BE33</f>
        <v>-7</v>
      </c>
      <c r="BG34" s="1">
        <f>BG33-BF33</f>
        <v>-2</v>
      </c>
      <c r="BH34" s="1">
        <f>BH33-BG33</f>
        <v>-9</v>
      </c>
      <c r="BI34" s="2">
        <f>BI33-BF33</f>
        <v>-11</v>
      </c>
      <c r="BJ34" s="1">
        <f>BJ33-BI33</f>
        <v>-6</v>
      </c>
      <c r="BK34" s="1">
        <f>BK33-BJ33</f>
        <v>-11</v>
      </c>
      <c r="BL34" s="1">
        <f>BL33-BK33</f>
        <v>-9</v>
      </c>
      <c r="BM34" s="2">
        <f>BM33-BJ33</f>
        <v>-20</v>
      </c>
      <c r="BN34" s="1">
        <f>BN33-BK33</f>
        <v>-15</v>
      </c>
      <c r="BO34" s="1">
        <f>+BO33-BN33</f>
        <v>-60</v>
      </c>
      <c r="BP34" s="1">
        <f>+BP33-BO33</f>
        <v>-31</v>
      </c>
      <c r="BQ34" s="2">
        <f>BQ33-BN33</f>
        <v>-91</v>
      </c>
      <c r="BR34" s="2">
        <f>BR33-BB33</f>
        <v>-140</v>
      </c>
      <c r="BS34" s="51">
        <f>+BS33-BP33</f>
        <v>-13</v>
      </c>
      <c r="BT34" s="12">
        <f>+BT33-BP33</f>
        <v>-20</v>
      </c>
      <c r="BU34" s="12">
        <f>+BU33-BP33</f>
        <v>-22</v>
      </c>
      <c r="BV34" s="12">
        <f>+BV33-BQ33</f>
        <v>-11</v>
      </c>
      <c r="BX34" s="14"/>
      <c r="BZ34" s="11"/>
      <c r="CA34" s="14"/>
    </row>
    <row r="35" spans="2:81" hidden="1" outlineLevel="1">
      <c r="B35" s="3" t="s">
        <v>87</v>
      </c>
      <c r="C35" s="1">
        <f>12-12</f>
        <v>0</v>
      </c>
      <c r="D35" s="1">
        <f>D36-C36</f>
        <v>1</v>
      </c>
      <c r="E35" s="1">
        <f>E36-D36</f>
        <v>0</v>
      </c>
      <c r="F35" s="2">
        <f>F36-C36</f>
        <v>1</v>
      </c>
      <c r="G35" s="1">
        <f>G36-F36</f>
        <v>0</v>
      </c>
      <c r="H35" s="1">
        <f t="shared" ref="H35:I35" si="64">H36-G36</f>
        <v>0</v>
      </c>
      <c r="I35" s="1">
        <f t="shared" si="64"/>
        <v>0</v>
      </c>
      <c r="J35" s="2">
        <f>J36-G36</f>
        <v>0</v>
      </c>
      <c r="K35" s="1">
        <f>K36-J36</f>
        <v>0</v>
      </c>
      <c r="L35" s="1">
        <f t="shared" ref="L35" si="65">L36-K36</f>
        <v>0</v>
      </c>
      <c r="M35" s="1">
        <f t="shared" ref="M35" si="66">M36-L36</f>
        <v>0</v>
      </c>
      <c r="N35" s="2">
        <f>N36-K36</f>
        <v>0</v>
      </c>
      <c r="O35" s="1">
        <f>O36-N36</f>
        <v>0</v>
      </c>
      <c r="P35" s="1">
        <f t="shared" ref="P35" si="67">P36-O36</f>
        <v>0</v>
      </c>
      <c r="Q35" s="1">
        <f t="shared" ref="Q35" si="68">Q36-P36</f>
        <v>0</v>
      </c>
      <c r="R35" s="2">
        <f>R36-O36</f>
        <v>0</v>
      </c>
      <c r="S35" s="2">
        <f>R36-O36</f>
        <v>0</v>
      </c>
      <c r="T35" s="1">
        <f>T36-S36</f>
        <v>0</v>
      </c>
      <c r="U35" s="1">
        <f t="shared" ref="U35" si="69">U36-T36</f>
        <v>1</v>
      </c>
      <c r="V35" s="1">
        <f t="shared" ref="V35" si="70">V36-U36</f>
        <v>0</v>
      </c>
      <c r="W35" s="2">
        <f>W36-T36</f>
        <v>1</v>
      </c>
      <c r="X35" s="1">
        <f>X36-W36</f>
        <v>0</v>
      </c>
      <c r="Y35" s="1">
        <f t="shared" ref="Y35" si="71">Y36-X36</f>
        <v>-1</v>
      </c>
      <c r="Z35" s="1">
        <f t="shared" ref="Z35" si="72">Z36-Y36</f>
        <v>0</v>
      </c>
      <c r="AA35" s="2">
        <f>AA36-X36</f>
        <v>-1</v>
      </c>
      <c r="AB35" s="1">
        <f>AB36-AA36</f>
        <v>0</v>
      </c>
      <c r="AC35" s="1">
        <f t="shared" ref="AC35" si="73">AC36-AB36</f>
        <v>0</v>
      </c>
      <c r="AD35" s="1">
        <f t="shared" ref="AD35:AF35" si="74">AD36-AC36</f>
        <v>0</v>
      </c>
      <c r="AE35" s="2">
        <f>AE36-AB36</f>
        <v>0</v>
      </c>
      <c r="AF35" s="1">
        <f t="shared" si="74"/>
        <v>0</v>
      </c>
      <c r="AG35" s="1"/>
      <c r="AH35" s="1"/>
      <c r="AI35" s="2">
        <f>AI36-AF36</f>
        <v>-13</v>
      </c>
      <c r="AJ35" s="2">
        <f>AI36-AF36</f>
        <v>-13</v>
      </c>
      <c r="AK35" s="1"/>
      <c r="AL35" s="1"/>
      <c r="AM35" s="1"/>
      <c r="AN35" s="2">
        <f>AN36-AK36</f>
        <v>0</v>
      </c>
      <c r="AO35" s="1"/>
      <c r="AP35" s="1"/>
      <c r="AQ35" s="1"/>
      <c r="AR35" s="2">
        <f>AR36-AO36</f>
        <v>0</v>
      </c>
      <c r="AS35" s="1"/>
      <c r="AT35" s="1"/>
      <c r="AU35" s="1"/>
      <c r="AV35" s="2">
        <f>AV36-AS36</f>
        <v>0</v>
      </c>
      <c r="AW35" s="1"/>
      <c r="AX35" s="1"/>
      <c r="AY35" s="1"/>
      <c r="AZ35" s="2">
        <f>AZ36-AW36</f>
        <v>0</v>
      </c>
      <c r="BA35" s="2">
        <f>AZ36-AW36</f>
        <v>0</v>
      </c>
      <c r="BB35" s="1"/>
      <c r="BC35" s="12"/>
      <c r="BD35" s="1"/>
      <c r="BE35" s="2">
        <f>BE36-BB36</f>
        <v>0</v>
      </c>
      <c r="BF35" s="1"/>
      <c r="BG35" s="1"/>
      <c r="BH35" s="1"/>
      <c r="BI35" s="2">
        <f>BI36-BF36</f>
        <v>0</v>
      </c>
      <c r="BJ35" s="1"/>
      <c r="BK35" s="1"/>
      <c r="BL35" s="1"/>
      <c r="BM35" s="2">
        <f>BM36-BJ36</f>
        <v>0</v>
      </c>
      <c r="BN35" s="1"/>
      <c r="BO35" s="1"/>
      <c r="BP35" s="12"/>
      <c r="BQ35" s="2">
        <f>BQ36-BN36</f>
        <v>0</v>
      </c>
      <c r="BR35" s="2">
        <f>BQ36-BN36</f>
        <v>0</v>
      </c>
      <c r="BS35" s="12"/>
      <c r="BT35" s="12"/>
      <c r="BU35" s="12"/>
      <c r="BV35" s="12"/>
      <c r="BX35" s="14"/>
      <c r="BZ35" s="11"/>
    </row>
    <row r="36" spans="2:81" hidden="1" outlineLevel="1">
      <c r="B36" s="3" t="s">
        <v>76</v>
      </c>
      <c r="C36" s="1">
        <v>12</v>
      </c>
      <c r="D36" s="1">
        <v>13</v>
      </c>
      <c r="E36" s="1">
        <v>13</v>
      </c>
      <c r="F36" s="2">
        <f>E36</f>
        <v>13</v>
      </c>
      <c r="G36" s="1">
        <v>13</v>
      </c>
      <c r="H36" s="1">
        <v>13</v>
      </c>
      <c r="I36" s="1">
        <v>13</v>
      </c>
      <c r="J36" s="2">
        <f>I36</f>
        <v>13</v>
      </c>
      <c r="K36" s="1">
        <v>13</v>
      </c>
      <c r="L36" s="1">
        <v>13</v>
      </c>
      <c r="M36" s="1">
        <v>13</v>
      </c>
      <c r="N36" s="2">
        <f>M36</f>
        <v>13</v>
      </c>
      <c r="O36" s="1">
        <v>13</v>
      </c>
      <c r="P36" s="1">
        <v>13</v>
      </c>
      <c r="Q36" s="1">
        <v>13</v>
      </c>
      <c r="R36" s="2">
        <f>Q36</f>
        <v>13</v>
      </c>
      <c r="S36" s="2">
        <f>R36</f>
        <v>13</v>
      </c>
      <c r="T36" s="1">
        <v>13</v>
      </c>
      <c r="U36" s="1">
        <v>14</v>
      </c>
      <c r="V36" s="1">
        <v>14</v>
      </c>
      <c r="W36" s="2">
        <f>V36</f>
        <v>14</v>
      </c>
      <c r="X36" s="1">
        <v>14</v>
      </c>
      <c r="Y36" s="1">
        <v>13</v>
      </c>
      <c r="Z36" s="12">
        <v>13</v>
      </c>
      <c r="AA36" s="2">
        <f>Z36</f>
        <v>13</v>
      </c>
      <c r="AB36" s="1">
        <v>13</v>
      </c>
      <c r="AC36" s="1">
        <v>13</v>
      </c>
      <c r="AD36" s="1">
        <v>13</v>
      </c>
      <c r="AE36" s="2">
        <f>AD36</f>
        <v>13</v>
      </c>
      <c r="AF36" s="1">
        <v>13</v>
      </c>
      <c r="AG36" s="1"/>
      <c r="AH36" s="1"/>
      <c r="AI36" s="2">
        <f>AH36</f>
        <v>0</v>
      </c>
      <c r="AJ36" s="2">
        <f>AI36</f>
        <v>0</v>
      </c>
      <c r="AK36" s="1"/>
      <c r="AL36" s="1"/>
      <c r="AM36" s="1"/>
      <c r="AN36" s="2">
        <f>AM36</f>
        <v>0</v>
      </c>
      <c r="AO36" s="1"/>
      <c r="AP36" s="1"/>
      <c r="AQ36" s="1"/>
      <c r="AR36" s="2">
        <f>AQ36</f>
        <v>0</v>
      </c>
      <c r="AS36" s="1"/>
      <c r="AT36" s="1"/>
      <c r="AU36" s="1"/>
      <c r="AV36" s="2">
        <f>AU36</f>
        <v>0</v>
      </c>
      <c r="AW36" s="1"/>
      <c r="AX36" s="1"/>
      <c r="AY36" s="1"/>
      <c r="AZ36" s="2">
        <f>AY36</f>
        <v>0</v>
      </c>
      <c r="BA36" s="2">
        <f>AZ36</f>
        <v>0</v>
      </c>
      <c r="BB36" s="1"/>
      <c r="BC36" s="12"/>
      <c r="BD36" s="1"/>
      <c r="BE36" s="2">
        <f>BD36</f>
        <v>0</v>
      </c>
      <c r="BF36" s="1"/>
      <c r="BG36" s="1"/>
      <c r="BH36" s="1"/>
      <c r="BI36" s="2">
        <f>BH36</f>
        <v>0</v>
      </c>
      <c r="BJ36" s="1"/>
      <c r="BK36" s="1"/>
      <c r="BL36" s="1"/>
      <c r="BM36" s="2">
        <f>BL36</f>
        <v>0</v>
      </c>
      <c r="BN36" s="1"/>
      <c r="BO36" s="1"/>
      <c r="BP36" s="12"/>
      <c r="BQ36" s="2">
        <f>BP36</f>
        <v>0</v>
      </c>
      <c r="BR36" s="2">
        <f>BQ36</f>
        <v>0</v>
      </c>
      <c r="BS36" s="12"/>
      <c r="BT36" s="12"/>
      <c r="BU36" s="12"/>
      <c r="BV36" s="12"/>
      <c r="BX36" s="14"/>
      <c r="BZ36" s="11"/>
    </row>
    <row r="37" spans="2:81" hidden="1" outlineLevel="1">
      <c r="B37" s="3" t="s">
        <v>88</v>
      </c>
      <c r="C37" s="1">
        <f>3613-3574</f>
        <v>39</v>
      </c>
      <c r="D37" s="1">
        <f>D38-C38</f>
        <v>2</v>
      </c>
      <c r="E37" s="1">
        <f>E38-D38</f>
        <v>-18</v>
      </c>
      <c r="F37" s="2">
        <f>F38-C38</f>
        <v>-16</v>
      </c>
      <c r="G37" s="1">
        <f>G38-F38</f>
        <v>-8</v>
      </c>
      <c r="H37" s="1">
        <f t="shared" ref="H37" si="75">H38-G38</f>
        <v>-5</v>
      </c>
      <c r="I37" s="1">
        <f t="shared" ref="I37" si="76">I38-H38</f>
        <v>5</v>
      </c>
      <c r="J37" s="2">
        <f>J38-G38</f>
        <v>0</v>
      </c>
      <c r="K37" s="1">
        <f>K38-J38</f>
        <v>9</v>
      </c>
      <c r="L37" s="1">
        <f t="shared" ref="L37" si="77">L38-K38</f>
        <v>26</v>
      </c>
      <c r="M37" s="1">
        <f t="shared" ref="M37" si="78">M38-L38</f>
        <v>-31</v>
      </c>
      <c r="N37" s="2">
        <f>N38-K38</f>
        <v>-5</v>
      </c>
      <c r="O37" s="1">
        <f>O38-N38</f>
        <v>-24</v>
      </c>
      <c r="P37" s="1">
        <f t="shared" ref="P37" si="79">P38-O38</f>
        <v>10</v>
      </c>
      <c r="Q37" s="1">
        <f t="shared" ref="Q37" si="80">Q38-P38</f>
        <v>14</v>
      </c>
      <c r="R37" s="2">
        <f>R38-O38</f>
        <v>24</v>
      </c>
      <c r="S37" s="2">
        <f>R38-O38</f>
        <v>24</v>
      </c>
      <c r="T37" s="1">
        <f>T38-S38</f>
        <v>49</v>
      </c>
      <c r="U37" s="1">
        <f t="shared" ref="U37" si="81">U38-T38</f>
        <v>54</v>
      </c>
      <c r="V37" s="1">
        <f t="shared" ref="V37" si="82">V38-U38</f>
        <v>16</v>
      </c>
      <c r="W37" s="2">
        <f>W38-T38</f>
        <v>70</v>
      </c>
      <c r="X37" s="1">
        <f>X38-W38</f>
        <v>-13</v>
      </c>
      <c r="Y37" s="1">
        <f t="shared" ref="Y37" si="83">Y38-X38</f>
        <v>-5</v>
      </c>
      <c r="Z37" s="1">
        <f t="shared" ref="Z37" si="84">Z38-Y38</f>
        <v>-5</v>
      </c>
      <c r="AA37" s="2">
        <f>AA38-X38</f>
        <v>-10</v>
      </c>
      <c r="AB37" s="1">
        <f>AB38-AA38</f>
        <v>7</v>
      </c>
      <c r="AC37" s="1">
        <f t="shared" ref="AC37" si="85">AC38-AB38</f>
        <v>25</v>
      </c>
      <c r="AD37" s="1">
        <f t="shared" ref="AD37:AF37" si="86">AD38-AC38</f>
        <v>9</v>
      </c>
      <c r="AE37" s="2">
        <f>AE38-AB38</f>
        <v>34</v>
      </c>
      <c r="AF37" s="1">
        <f t="shared" si="86"/>
        <v>9</v>
      </c>
      <c r="AG37" s="1"/>
      <c r="AH37" s="1"/>
      <c r="AI37" s="2">
        <f>AI38-AF38</f>
        <v>-3739</v>
      </c>
      <c r="AJ37" s="2">
        <f>AI38-AF38</f>
        <v>-3739</v>
      </c>
      <c r="AK37" s="1"/>
      <c r="AL37" s="1"/>
      <c r="AM37" s="1"/>
      <c r="AN37" s="2">
        <f>AN38-AK38</f>
        <v>0</v>
      </c>
      <c r="AO37" s="1"/>
      <c r="AP37" s="1"/>
      <c r="AQ37" s="1"/>
      <c r="AR37" s="2">
        <f>AR38-AO38</f>
        <v>0</v>
      </c>
      <c r="AS37" s="1"/>
      <c r="AT37" s="1"/>
      <c r="AU37" s="1"/>
      <c r="AV37" s="2">
        <f>AV38-AS38</f>
        <v>0</v>
      </c>
      <c r="AW37" s="1"/>
      <c r="AX37" s="1"/>
      <c r="AY37" s="1"/>
      <c r="AZ37" s="2">
        <f>AZ38-AW38</f>
        <v>0</v>
      </c>
      <c r="BA37" s="2">
        <f>AZ38-AW38</f>
        <v>0</v>
      </c>
      <c r="BB37" s="1"/>
      <c r="BC37" s="12"/>
      <c r="BD37" s="1"/>
      <c r="BE37" s="2">
        <f>BE38-BB38</f>
        <v>0</v>
      </c>
      <c r="BF37" s="1"/>
      <c r="BG37" s="1"/>
      <c r="BH37" s="1"/>
      <c r="BI37" s="2">
        <f>BI38-BF38</f>
        <v>0</v>
      </c>
      <c r="BJ37" s="1"/>
      <c r="BK37" s="1"/>
      <c r="BL37" s="1"/>
      <c r="BM37" s="2">
        <f>BM38-BJ38</f>
        <v>0</v>
      </c>
      <c r="BN37" s="1"/>
      <c r="BO37" s="1"/>
      <c r="BP37" s="12"/>
      <c r="BQ37" s="2">
        <f>BQ38-BN38</f>
        <v>0</v>
      </c>
      <c r="BR37" s="2">
        <f>BQ38-BN38</f>
        <v>0</v>
      </c>
      <c r="BS37" s="12"/>
      <c r="BT37" s="12"/>
      <c r="BU37" s="12"/>
      <c r="BV37" s="12"/>
      <c r="BX37" s="14"/>
      <c r="BZ37" s="11"/>
    </row>
    <row r="38" spans="2:81" hidden="1" outlineLevel="1">
      <c r="B38" s="3" t="s">
        <v>78</v>
      </c>
      <c r="C38" s="1">
        <v>3613</v>
      </c>
      <c r="D38" s="1">
        <v>3615</v>
      </c>
      <c r="E38" s="1">
        <v>3597</v>
      </c>
      <c r="F38" s="2">
        <f>E38</f>
        <v>3597</v>
      </c>
      <c r="G38" s="1">
        <v>3589</v>
      </c>
      <c r="H38" s="1">
        <v>3584</v>
      </c>
      <c r="I38" s="1">
        <v>3589</v>
      </c>
      <c r="J38" s="2">
        <f>I38</f>
        <v>3589</v>
      </c>
      <c r="K38" s="1">
        <v>3598</v>
      </c>
      <c r="L38" s="1">
        <v>3624</v>
      </c>
      <c r="M38" s="1">
        <v>3593</v>
      </c>
      <c r="N38" s="2">
        <f>M38</f>
        <v>3593</v>
      </c>
      <c r="O38" s="1">
        <v>3569</v>
      </c>
      <c r="P38" s="1">
        <v>3579</v>
      </c>
      <c r="Q38" s="1">
        <v>3593</v>
      </c>
      <c r="R38" s="2">
        <f>Q38</f>
        <v>3593</v>
      </c>
      <c r="S38" s="2">
        <f>R38</f>
        <v>3593</v>
      </c>
      <c r="T38" s="1">
        <v>3642</v>
      </c>
      <c r="U38" s="1">
        <v>3696</v>
      </c>
      <c r="V38" s="1">
        <v>3712</v>
      </c>
      <c r="W38" s="2">
        <f>V38</f>
        <v>3712</v>
      </c>
      <c r="X38" s="1">
        <v>3699</v>
      </c>
      <c r="Y38" s="1">
        <v>3694</v>
      </c>
      <c r="Z38" s="12">
        <v>3689</v>
      </c>
      <c r="AA38" s="2">
        <f>Z38</f>
        <v>3689</v>
      </c>
      <c r="AB38" s="1">
        <v>3696</v>
      </c>
      <c r="AC38" s="1">
        <v>3721</v>
      </c>
      <c r="AD38" s="1">
        <v>3730</v>
      </c>
      <c r="AE38" s="2">
        <f>AD38</f>
        <v>3730</v>
      </c>
      <c r="AF38" s="1">
        <v>3739</v>
      </c>
      <c r="AG38" s="1"/>
      <c r="AH38" s="1"/>
      <c r="AI38" s="2">
        <f>AH38</f>
        <v>0</v>
      </c>
      <c r="AJ38" s="2">
        <f>AI38</f>
        <v>0</v>
      </c>
      <c r="AK38" s="1"/>
      <c r="AL38" s="1"/>
      <c r="AM38" s="1"/>
      <c r="AN38" s="2">
        <f>AM38</f>
        <v>0</v>
      </c>
      <c r="AO38" s="1"/>
      <c r="AP38" s="1"/>
      <c r="AQ38" s="1"/>
      <c r="AR38" s="2">
        <f>AQ38</f>
        <v>0</v>
      </c>
      <c r="AS38" s="1"/>
      <c r="AT38" s="1"/>
      <c r="AU38" s="1"/>
      <c r="AV38" s="2">
        <f>AU38</f>
        <v>0</v>
      </c>
      <c r="AW38" s="1"/>
      <c r="AX38" s="1"/>
      <c r="AY38" s="1"/>
      <c r="AZ38" s="2">
        <f>AY38</f>
        <v>0</v>
      </c>
      <c r="BA38" s="2">
        <f>AZ38</f>
        <v>0</v>
      </c>
      <c r="BB38" s="1"/>
      <c r="BC38" s="12"/>
      <c r="BD38" s="1"/>
      <c r="BE38" s="2">
        <f>BD38</f>
        <v>0</v>
      </c>
      <c r="BF38" s="1"/>
      <c r="BG38" s="1"/>
      <c r="BH38" s="1"/>
      <c r="BI38" s="2">
        <f>BH38</f>
        <v>0</v>
      </c>
      <c r="BJ38" s="1"/>
      <c r="BK38" s="1"/>
      <c r="BL38" s="1"/>
      <c r="BM38" s="2">
        <f>BL38</f>
        <v>0</v>
      </c>
      <c r="BN38" s="1"/>
      <c r="BO38" s="1"/>
      <c r="BP38" s="12"/>
      <c r="BQ38" s="2">
        <f>BP38</f>
        <v>0</v>
      </c>
      <c r="BR38" s="2">
        <f>BQ38</f>
        <v>0</v>
      </c>
      <c r="BS38" s="12"/>
      <c r="BT38" s="12"/>
      <c r="BU38" s="12"/>
      <c r="BV38" s="12"/>
      <c r="BX38" s="14"/>
      <c r="BZ38" s="11"/>
    </row>
    <row r="39" spans="2:81" hidden="1" outlineLevel="1">
      <c r="B39" s="3" t="s">
        <v>89</v>
      </c>
      <c r="C39" s="1">
        <f>45.7981690821256-44.86880097</f>
        <v>0.92936811212559434</v>
      </c>
      <c r="D39" s="1">
        <f>D40-C40</f>
        <v>3.6784975845410628</v>
      </c>
      <c r="E39" s="1">
        <f>E40-D40</f>
        <v>0.60812241545893642</v>
      </c>
      <c r="F39" s="2">
        <f>F40-C40</f>
        <v>4.2866199999999992</v>
      </c>
      <c r="G39" s="1">
        <f>G40-F40</f>
        <v>1.6330524637681236</v>
      </c>
      <c r="H39" s="1">
        <f>H40-G40</f>
        <v>2.3163362318840512</v>
      </c>
      <c r="I39" s="1">
        <f>I40-H40</f>
        <v>-0.77366183574878988</v>
      </c>
      <c r="J39" s="2">
        <f>J40-G40</f>
        <v>1.5426743961352614</v>
      </c>
      <c r="K39" s="1">
        <f>K40-J40</f>
        <v>0.5518772946859869</v>
      </c>
      <c r="L39" s="1">
        <f>L40-K40</f>
        <v>-0.41088796135265682</v>
      </c>
      <c r="M39" s="1">
        <f>M40-L40</f>
        <v>-0.84038619323671071</v>
      </c>
      <c r="N39" s="2">
        <f>N40-K40</f>
        <v>-1.2512741545893675</v>
      </c>
      <c r="O39" s="1">
        <f>O40-N40</f>
        <v>0.4271028695652177</v>
      </c>
      <c r="P39" s="1">
        <f>P40-O40</f>
        <v>2.2097521739134152E-2</v>
      </c>
      <c r="Q39" s="1">
        <f>Q40-P40</f>
        <v>0.83236038647342525</v>
      </c>
      <c r="R39" s="2">
        <f>R40-O40</f>
        <v>0.8544579082125594</v>
      </c>
      <c r="S39" s="2">
        <f>R40-O40</f>
        <v>0.8544579082125594</v>
      </c>
      <c r="T39" s="1">
        <f>T40-S40</f>
        <v>-0.48600642028985419</v>
      </c>
      <c r="U39" s="1">
        <f>U40-T40</f>
        <v>2.4613322705314005</v>
      </c>
      <c r="V39" s="1">
        <f>V40-U40</f>
        <v>-0.88434321739129729</v>
      </c>
      <c r="W39" s="2">
        <f>W40-T40</f>
        <v>1.5769890531401032</v>
      </c>
      <c r="X39" s="1">
        <f>X40-W40</f>
        <v>0.86939130434782186</v>
      </c>
      <c r="Y39" s="1">
        <f>Y40-X40</f>
        <v>-4.6566190144927617</v>
      </c>
      <c r="Z39" s="1">
        <f>Z40-Y40</f>
        <v>0.3274106280193223</v>
      </c>
      <c r="AA39" s="2">
        <f>AA40-X40</f>
        <v>-4.3292083864734394</v>
      </c>
      <c r="AB39" s="1">
        <f>AB40-AA40</f>
        <v>0</v>
      </c>
      <c r="AC39" s="1">
        <f>AC40-AB40</f>
        <v>0.49465700483092689</v>
      </c>
      <c r="AD39" s="1">
        <f>AD40-AC40</f>
        <v>-0.17702415458938248</v>
      </c>
      <c r="AE39" s="2">
        <f>AE40-AB40</f>
        <v>0.31763285024154442</v>
      </c>
      <c r="AF39" s="1">
        <f>AF40-AE40</f>
        <v>0.79053140096619501</v>
      </c>
      <c r="AG39" s="1"/>
      <c r="AH39" s="1"/>
      <c r="AI39" s="2">
        <f>AI40-AF40</f>
        <v>-52.582009661835755</v>
      </c>
      <c r="AJ39" s="2">
        <f>AI40-AF40</f>
        <v>-52.582009661835755</v>
      </c>
      <c r="AK39" s="1"/>
      <c r="AL39" s="1"/>
      <c r="AM39" s="1"/>
      <c r="AN39" s="2">
        <f>AN40-AK40</f>
        <v>0</v>
      </c>
      <c r="AO39" s="1"/>
      <c r="AP39" s="1"/>
      <c r="AQ39" s="1"/>
      <c r="AR39" s="2">
        <f>AR40-AO40</f>
        <v>0</v>
      </c>
      <c r="AS39" s="1"/>
      <c r="AT39" s="1"/>
      <c r="AU39" s="1"/>
      <c r="AV39" s="2">
        <f>AV40-AS40</f>
        <v>0</v>
      </c>
      <c r="AW39" s="1"/>
      <c r="AX39" s="1"/>
      <c r="AY39" s="1"/>
      <c r="AZ39" s="2">
        <f>AZ40-AW40</f>
        <v>0</v>
      </c>
      <c r="BA39" s="2">
        <f>AZ40-AW40</f>
        <v>0</v>
      </c>
      <c r="BB39" s="1"/>
      <c r="BC39" s="12"/>
      <c r="BD39" s="1"/>
      <c r="BE39" s="2">
        <f>BE40-BB40</f>
        <v>0</v>
      </c>
      <c r="BF39" s="1"/>
      <c r="BG39" s="1"/>
      <c r="BH39" s="1"/>
      <c r="BI39" s="2">
        <f>BI40-BF40</f>
        <v>0</v>
      </c>
      <c r="BJ39" s="1"/>
      <c r="BK39" s="1"/>
      <c r="BL39" s="1"/>
      <c r="BM39" s="2">
        <f>BM40-BJ40</f>
        <v>0</v>
      </c>
      <c r="BN39" s="1"/>
      <c r="BO39" s="1"/>
      <c r="BP39" s="12"/>
      <c r="BQ39" s="2">
        <f>BQ40-BN40</f>
        <v>0</v>
      </c>
      <c r="BR39" s="2">
        <f>BQ40-BN40</f>
        <v>0</v>
      </c>
      <c r="BS39" s="12"/>
      <c r="BT39" s="12"/>
      <c r="BU39" s="12"/>
      <c r="BV39" s="12"/>
      <c r="BX39" s="14"/>
      <c r="BZ39" s="11"/>
    </row>
    <row r="40" spans="2:81" hidden="1" outlineLevel="1">
      <c r="B40" s="3" t="s">
        <v>80</v>
      </c>
      <c r="C40" s="1">
        <v>45.798169082125604</v>
      </c>
      <c r="D40" s="1">
        <v>49.476666666666667</v>
      </c>
      <c r="E40" s="1">
        <v>50.084789082125603</v>
      </c>
      <c r="F40" s="2">
        <f>E40</f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f>I40</f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f>M40</f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f>Q40</f>
        <v>53.842679859903384</v>
      </c>
      <c r="S40" s="2">
        <f>R40</f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f>V40</f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f>Z40</f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f>AD40</f>
        <v>51.79147826086956</v>
      </c>
      <c r="AF40" s="1">
        <v>52.582009661835755</v>
      </c>
      <c r="AG40" s="1"/>
      <c r="AH40" s="1"/>
      <c r="AI40" s="2">
        <f>AH40</f>
        <v>0</v>
      </c>
      <c r="AJ40" s="2">
        <f>AI40</f>
        <v>0</v>
      </c>
      <c r="AK40" s="1"/>
      <c r="AL40" s="1"/>
      <c r="AM40" s="1"/>
      <c r="AN40" s="2">
        <f>AM40</f>
        <v>0</v>
      </c>
      <c r="AO40" s="1"/>
      <c r="AP40" s="1"/>
      <c r="AQ40" s="1"/>
      <c r="AR40" s="2">
        <f>AQ40</f>
        <v>0</v>
      </c>
      <c r="AS40" s="1"/>
      <c r="AT40" s="1"/>
      <c r="AU40" s="1"/>
      <c r="AV40" s="2">
        <f>AU40</f>
        <v>0</v>
      </c>
      <c r="AW40" s="1"/>
      <c r="AX40" s="1"/>
      <c r="AY40" s="1"/>
      <c r="AZ40" s="2">
        <f>AY40</f>
        <v>0</v>
      </c>
      <c r="BA40" s="2">
        <f>AZ40</f>
        <v>0</v>
      </c>
      <c r="BB40" s="1"/>
      <c r="BC40" s="12"/>
      <c r="BD40" s="1"/>
      <c r="BE40" s="2">
        <f>BD40</f>
        <v>0</v>
      </c>
      <c r="BF40" s="1"/>
      <c r="BG40" s="1"/>
      <c r="BH40" s="1"/>
      <c r="BI40" s="2">
        <f>BH40</f>
        <v>0</v>
      </c>
      <c r="BJ40" s="1"/>
      <c r="BK40" s="1"/>
      <c r="BL40" s="1"/>
      <c r="BM40" s="2">
        <f>BL40</f>
        <v>0</v>
      </c>
      <c r="BN40" s="1"/>
      <c r="BO40" s="1"/>
      <c r="BP40" s="12"/>
      <c r="BQ40" s="2">
        <f>BP40</f>
        <v>0</v>
      </c>
      <c r="BR40" s="2">
        <f>BQ40</f>
        <v>0</v>
      </c>
      <c r="BS40" s="12"/>
      <c r="BT40" s="12"/>
      <c r="BU40" s="12"/>
      <c r="BV40" s="12"/>
      <c r="BX40" s="14"/>
      <c r="BZ40" s="11"/>
    </row>
    <row r="41" spans="2:81" hidden="1" outlineLevel="1">
      <c r="B41" s="3" t="s">
        <v>90</v>
      </c>
      <c r="C41" s="1">
        <f>182.009761611529-176.8237564</f>
        <v>5.1860052115289932</v>
      </c>
      <c r="D41" s="1">
        <f>D42-C42</f>
        <v>1.1486584898787555</v>
      </c>
      <c r="E41" s="1">
        <f>E42-D42</f>
        <v>5.0052003575430604</v>
      </c>
      <c r="F41" s="2">
        <f>F42-C42</f>
        <v>6.1538588474218159</v>
      </c>
      <c r="G41" s="1">
        <f>G42-F42</f>
        <v>5.1473228462610336</v>
      </c>
      <c r="H41" s="1">
        <f>H42-G42</f>
        <v>-1.7498581684035628</v>
      </c>
      <c r="I41" s="1">
        <f>I42-H42</f>
        <v>1.5136735993840205</v>
      </c>
      <c r="J41" s="2">
        <f>J42-G42</f>
        <v>-0.23618456901954232</v>
      </c>
      <c r="K41" s="1">
        <f>K42-J42</f>
        <v>0.17339819942537815</v>
      </c>
      <c r="L41" s="1">
        <f>L42-K42</f>
        <v>7.5592148042687768E-2</v>
      </c>
      <c r="M41" s="1">
        <f>M42-L42</f>
        <v>-0.92314447141257006</v>
      </c>
      <c r="N41" s="2">
        <f>N42-K42</f>
        <v>-0.84755232336988229</v>
      </c>
      <c r="O41" s="1">
        <f>O42-N42</f>
        <v>0.60823532964866445</v>
      </c>
      <c r="P41" s="1">
        <f>P42-O42</f>
        <v>1.0979576031364502</v>
      </c>
      <c r="Q41" s="1">
        <f>Q42-P42</f>
        <v>1.4470435704062368</v>
      </c>
      <c r="R41" s="2">
        <f>R42-O42</f>
        <v>2.545001173542687</v>
      </c>
      <c r="S41" s="2">
        <f>R42-O42</f>
        <v>2.545001173542687</v>
      </c>
      <c r="T41" s="1">
        <f>T42-S42</f>
        <v>3.1043996614473599</v>
      </c>
      <c r="U41" s="1">
        <f>U42-T42</f>
        <v>3.6490963161006107</v>
      </c>
      <c r="V41" s="1">
        <f>V42-U42</f>
        <v>1.7261597396082493</v>
      </c>
      <c r="W41" s="2">
        <f>W42-T42</f>
        <v>5.37525605570886</v>
      </c>
      <c r="X41" s="1">
        <f>X42-W42</f>
        <v>0.16204045672691336</v>
      </c>
      <c r="Y41" s="1">
        <f>Y42-X42</f>
        <v>1.9463137157893868</v>
      </c>
      <c r="Z41" s="1">
        <f>Z42-Y42</f>
        <v>-3.5174221081026076</v>
      </c>
      <c r="AA41" s="2">
        <f>AA42-X42</f>
        <v>-1.5711083923132207</v>
      </c>
      <c r="AB41" s="1">
        <f>AB42-AA42</f>
        <v>0.87483177685223268</v>
      </c>
      <c r="AC41" s="1">
        <f>AC42-AB42</f>
        <v>2.0495813004091872</v>
      </c>
      <c r="AD41" s="1">
        <f>AD42-AC42</f>
        <v>0.66192670453563096</v>
      </c>
      <c r="AE41" s="2">
        <f>AE42-AB42</f>
        <v>2.7115080049448181</v>
      </c>
      <c r="AF41" s="1">
        <f>AF42-AE42</f>
        <v>0.47525629027575178</v>
      </c>
      <c r="AG41" s="1"/>
      <c r="AH41" s="1"/>
      <c r="AI41" s="2">
        <f>AI42-AF42</f>
        <v>-206.68602496908213</v>
      </c>
      <c r="AJ41" s="2">
        <f>AI42-AF42</f>
        <v>-206.68602496908213</v>
      </c>
      <c r="AK41" s="1"/>
      <c r="AL41" s="1"/>
      <c r="AM41" s="1"/>
      <c r="AN41" s="2">
        <f>AN42-AK42</f>
        <v>0</v>
      </c>
      <c r="AO41" s="1"/>
      <c r="AP41" s="1"/>
      <c r="AQ41" s="1"/>
      <c r="AR41" s="2">
        <f>AR42-AO42</f>
        <v>0</v>
      </c>
      <c r="AS41" s="1"/>
      <c r="AT41" s="1"/>
      <c r="AU41" s="1"/>
      <c r="AV41" s="2">
        <f>AV42-AS42</f>
        <v>0</v>
      </c>
      <c r="AW41" s="1"/>
      <c r="AX41" s="1"/>
      <c r="AY41" s="1"/>
      <c r="AZ41" s="2">
        <f>AZ42-AW42</f>
        <v>0</v>
      </c>
      <c r="BA41" s="2">
        <f>AZ42-AW42</f>
        <v>0</v>
      </c>
      <c r="BB41" s="1"/>
      <c r="BC41" s="12"/>
      <c r="BD41" s="1"/>
      <c r="BE41" s="2">
        <f>BE42-BB42</f>
        <v>0</v>
      </c>
      <c r="BF41" s="1"/>
      <c r="BG41" s="1"/>
      <c r="BH41" s="1"/>
      <c r="BI41" s="2">
        <f>BI42-BF42</f>
        <v>0</v>
      </c>
      <c r="BJ41" s="1"/>
      <c r="BK41" s="1"/>
      <c r="BL41" s="1"/>
      <c r="BM41" s="2">
        <f>BM42-BJ42</f>
        <v>0</v>
      </c>
      <c r="BN41" s="1"/>
      <c r="BO41" s="1"/>
      <c r="BP41" s="12"/>
      <c r="BQ41" s="2">
        <f>BQ42-BN42</f>
        <v>0</v>
      </c>
      <c r="BR41" s="2">
        <f>BQ42-BN42</f>
        <v>0</v>
      </c>
      <c r="BS41" s="12"/>
      <c r="BT41" s="12"/>
      <c r="BU41" s="12"/>
      <c r="BV41" s="12"/>
      <c r="BX41" s="14"/>
      <c r="BZ41" s="11"/>
    </row>
    <row r="42" spans="2:81" hidden="1" outlineLevel="1">
      <c r="B42" s="3" t="s">
        <v>82</v>
      </c>
      <c r="C42" s="1">
        <v>182.00976161152926</v>
      </c>
      <c r="D42" s="1">
        <v>183.15842010140801</v>
      </c>
      <c r="E42" s="1">
        <v>188.16362045895107</v>
      </c>
      <c r="F42" s="2">
        <f>E42</f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f>I42</f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f>M42</f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f>Q42</f>
        <v>195.55384111543941</v>
      </c>
      <c r="S42" s="2">
        <f>R42</f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f>V42</f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f>Z42</f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f>AD42</f>
        <v>206.21076867880637</v>
      </c>
      <c r="AF42" s="1">
        <v>206.68602496908213</v>
      </c>
      <c r="AG42" s="1"/>
      <c r="AH42" s="1"/>
      <c r="AI42" s="2">
        <f>AH42</f>
        <v>0</v>
      </c>
      <c r="AJ42" s="2">
        <f>AI42</f>
        <v>0</v>
      </c>
      <c r="AK42" s="1"/>
      <c r="AL42" s="1"/>
      <c r="AM42" s="1"/>
      <c r="AN42" s="2">
        <f>AM42</f>
        <v>0</v>
      </c>
      <c r="AO42" s="1"/>
      <c r="AP42" s="1"/>
      <c r="AQ42" s="1"/>
      <c r="AR42" s="2">
        <f>AQ42</f>
        <v>0</v>
      </c>
      <c r="AS42" s="1"/>
      <c r="AT42" s="1"/>
      <c r="AU42" s="1"/>
      <c r="AV42" s="2">
        <f>AU42</f>
        <v>0</v>
      </c>
      <c r="AW42" s="1"/>
      <c r="AX42" s="1"/>
      <c r="AY42" s="1"/>
      <c r="AZ42" s="2">
        <f>AY42</f>
        <v>0</v>
      </c>
      <c r="BA42" s="2">
        <f>AZ42</f>
        <v>0</v>
      </c>
      <c r="BB42" s="1"/>
      <c r="BC42" s="12"/>
      <c r="BD42" s="1"/>
      <c r="BE42" s="2">
        <f>BD42</f>
        <v>0</v>
      </c>
      <c r="BF42" s="1"/>
      <c r="BG42" s="1"/>
      <c r="BH42" s="1"/>
      <c r="BI42" s="2">
        <f>BH42</f>
        <v>0</v>
      </c>
      <c r="BJ42" s="1"/>
      <c r="BK42" s="1"/>
      <c r="BL42" s="1"/>
      <c r="BM42" s="2">
        <f>BL42</f>
        <v>0</v>
      </c>
      <c r="BN42" s="1"/>
      <c r="BO42" s="1"/>
      <c r="BP42" s="12"/>
      <c r="BQ42" s="2">
        <f>BP42</f>
        <v>0</v>
      </c>
      <c r="BR42" s="2">
        <f>BQ42</f>
        <v>0</v>
      </c>
      <c r="BS42" s="12"/>
      <c r="BT42" s="12"/>
      <c r="BU42" s="12"/>
      <c r="BV42" s="12"/>
      <c r="BX42" s="14"/>
      <c r="BZ42" s="11"/>
    </row>
    <row r="43" spans="2:81" ht="15.75" collapsed="1">
      <c r="B43" s="3" t="s">
        <v>83</v>
      </c>
      <c r="C43" s="1">
        <v>7036</v>
      </c>
      <c r="D43" s="1">
        <v>7013</v>
      </c>
      <c r="E43" s="1">
        <v>6743</v>
      </c>
      <c r="F43" s="2">
        <f t="shared" ref="F43" si="87">E43</f>
        <v>6743</v>
      </c>
      <c r="G43" s="1">
        <v>6721</v>
      </c>
      <c r="H43" s="1">
        <v>6830</v>
      </c>
      <c r="I43" s="1">
        <v>6946</v>
      </c>
      <c r="J43" s="2">
        <f t="shared" ref="J43" si="88">I43</f>
        <v>6946</v>
      </c>
      <c r="K43" s="1">
        <v>7358</v>
      </c>
      <c r="L43" s="1">
        <v>7458</v>
      </c>
      <c r="M43" s="1">
        <v>7514</v>
      </c>
      <c r="N43" s="2">
        <f t="shared" ref="N43" si="89">M43</f>
        <v>7514</v>
      </c>
      <c r="O43" s="1">
        <v>8059</v>
      </c>
      <c r="P43" s="1">
        <v>8374</v>
      </c>
      <c r="Q43" s="1">
        <v>8689</v>
      </c>
      <c r="R43" s="2">
        <f t="shared" ref="R43:S43" si="90">Q43</f>
        <v>8689</v>
      </c>
      <c r="S43" s="2">
        <f t="shared" si="90"/>
        <v>8689</v>
      </c>
      <c r="T43" s="1">
        <v>8737</v>
      </c>
      <c r="U43" s="1">
        <v>8841</v>
      </c>
      <c r="V43" s="1">
        <v>9058</v>
      </c>
      <c r="W43" s="2">
        <f t="shared" ref="W43" si="91">V43</f>
        <v>9058</v>
      </c>
      <c r="X43" s="1">
        <v>9104</v>
      </c>
      <c r="Y43" s="1">
        <v>9063</v>
      </c>
      <c r="Z43" s="12">
        <v>9427</v>
      </c>
      <c r="AA43" s="2">
        <f t="shared" ref="AA43" si="92">Z43</f>
        <v>9427</v>
      </c>
      <c r="AB43" s="1">
        <v>9502</v>
      </c>
      <c r="AC43" s="1">
        <v>9478</v>
      </c>
      <c r="AD43" s="1">
        <v>9539</v>
      </c>
      <c r="AE43" s="2">
        <f t="shared" ref="AE43" si="93">AD43</f>
        <v>9539</v>
      </c>
      <c r="AF43" s="1">
        <v>9556</v>
      </c>
      <c r="AG43" s="1">
        <v>9535</v>
      </c>
      <c r="AH43" s="1">
        <v>9464</v>
      </c>
      <c r="AI43" s="2">
        <f t="shared" ref="AI43:AJ43" si="94">AH43</f>
        <v>9464</v>
      </c>
      <c r="AJ43" s="2">
        <f t="shared" si="94"/>
        <v>9464</v>
      </c>
      <c r="AK43" s="1">
        <v>9615</v>
      </c>
      <c r="AL43" s="1">
        <v>9615</v>
      </c>
      <c r="AM43" s="1">
        <v>10586</v>
      </c>
      <c r="AN43" s="2">
        <f t="shared" ref="AN43" si="95">AM43</f>
        <v>10586</v>
      </c>
      <c r="AO43" s="1">
        <v>10929</v>
      </c>
      <c r="AP43" s="1">
        <v>11138</v>
      </c>
      <c r="AQ43" s="1">
        <v>11503</v>
      </c>
      <c r="AR43" s="2">
        <f t="shared" ref="AR43" si="96">AQ43</f>
        <v>11503</v>
      </c>
      <c r="AS43" s="1">
        <v>12304</v>
      </c>
      <c r="AT43" s="1">
        <v>12833</v>
      </c>
      <c r="AU43" s="1">
        <v>12898</v>
      </c>
      <c r="AV43" s="2">
        <f t="shared" ref="AV43" si="97">AU43</f>
        <v>12898</v>
      </c>
      <c r="AW43" s="1">
        <v>13367</v>
      </c>
      <c r="AX43" s="1">
        <v>13577</v>
      </c>
      <c r="AY43" s="1">
        <v>13426</v>
      </c>
      <c r="AZ43" s="2">
        <f t="shared" ref="AZ43" si="98">AY43</f>
        <v>13426</v>
      </c>
      <c r="BA43" s="2">
        <f t="shared" ref="BA43" si="99">AZ43</f>
        <v>13426</v>
      </c>
      <c r="BB43" s="1">
        <v>13669</v>
      </c>
      <c r="BC43" s="12">
        <v>14039</v>
      </c>
      <c r="BD43" s="1">
        <v>14132</v>
      </c>
      <c r="BE43" s="2">
        <f t="shared" ref="BE43" si="100">BD43</f>
        <v>14132</v>
      </c>
      <c r="BF43" s="1">
        <v>13935</v>
      </c>
      <c r="BG43" s="1">
        <v>14192</v>
      </c>
      <c r="BH43" s="1">
        <v>13861</v>
      </c>
      <c r="BI43" s="2">
        <f t="shared" ref="BI43" si="101">BH43</f>
        <v>13861</v>
      </c>
      <c r="BJ43" s="1">
        <v>14108</v>
      </c>
      <c r="BK43" s="1">
        <v>14695</v>
      </c>
      <c r="BL43" s="1">
        <v>14599</v>
      </c>
      <c r="BM43" s="2">
        <f t="shared" ref="BM43" si="102">BL43</f>
        <v>14599</v>
      </c>
      <c r="BN43" s="1">
        <v>15119</v>
      </c>
      <c r="BO43" s="1">
        <v>15545</v>
      </c>
      <c r="BP43" s="12">
        <v>15040</v>
      </c>
      <c r="BQ43" s="2">
        <f t="shared" ref="BQ43:BR43" si="103">BP43</f>
        <v>15040</v>
      </c>
      <c r="BR43" s="2">
        <f t="shared" si="103"/>
        <v>15040</v>
      </c>
      <c r="BS43" s="12">
        <v>15529</v>
      </c>
      <c r="BT43" s="12">
        <v>15997</v>
      </c>
      <c r="BU43" s="12">
        <v>15680</v>
      </c>
      <c r="BV43" s="12">
        <v>16106</v>
      </c>
      <c r="BX43" s="14"/>
      <c r="BZ43" s="11"/>
      <c r="CA43" s="24"/>
    </row>
    <row r="44" spans="2:81">
      <c r="AJ44" s="14"/>
      <c r="BA44" s="32"/>
    </row>
    <row r="46" spans="2:81" ht="27.6" customHeight="1">
      <c r="B46" s="54" t="s">
        <v>84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100</v>
      </c>
      <c r="BM46" s="9" t="s">
        <v>105</v>
      </c>
      <c r="BN46" s="8" t="s">
        <v>101</v>
      </c>
      <c r="BO46" s="8" t="s">
        <v>102</v>
      </c>
      <c r="BP46" s="8" t="s">
        <v>104</v>
      </c>
      <c r="BQ46" s="9" t="s">
        <v>106</v>
      </c>
      <c r="BR46" s="9" t="s">
        <v>107</v>
      </c>
      <c r="BS46" s="8" t="s">
        <v>108</v>
      </c>
      <c r="BT46" s="8" t="s">
        <v>109</v>
      </c>
      <c r="BU46" s="8" t="s">
        <v>110</v>
      </c>
      <c r="BV46" s="8" t="s">
        <v>111</v>
      </c>
      <c r="BX46" s="7" t="s">
        <v>91</v>
      </c>
      <c r="BY46" s="10" t="s">
        <v>92</v>
      </c>
    </row>
    <row r="47" spans="2:81">
      <c r="B47" s="54"/>
      <c r="C47" s="6" t="s">
        <v>63</v>
      </c>
      <c r="D47" s="6" t="s">
        <v>63</v>
      </c>
      <c r="E47" s="6" t="s">
        <v>63</v>
      </c>
      <c r="F47" s="5" t="s">
        <v>64</v>
      </c>
      <c r="G47" s="6" t="s">
        <v>63</v>
      </c>
      <c r="H47" s="6" t="s">
        <v>63</v>
      </c>
      <c r="I47" s="6" t="s">
        <v>63</v>
      </c>
      <c r="J47" s="5" t="s">
        <v>64</v>
      </c>
      <c r="K47" s="6" t="s">
        <v>63</v>
      </c>
      <c r="L47" s="6" t="s">
        <v>63</v>
      </c>
      <c r="M47" s="6" t="s">
        <v>63</v>
      </c>
      <c r="N47" s="5" t="s">
        <v>64</v>
      </c>
      <c r="O47" s="6" t="s">
        <v>63</v>
      </c>
      <c r="P47" s="6" t="s">
        <v>63</v>
      </c>
      <c r="Q47" s="6" t="s">
        <v>63</v>
      </c>
      <c r="R47" s="5" t="s">
        <v>64</v>
      </c>
      <c r="S47" s="5" t="s">
        <v>65</v>
      </c>
      <c r="T47" s="6" t="s">
        <v>63</v>
      </c>
      <c r="U47" s="6" t="s">
        <v>63</v>
      </c>
      <c r="V47" s="6" t="s">
        <v>63</v>
      </c>
      <c r="W47" s="5" t="s">
        <v>64</v>
      </c>
      <c r="X47" s="4" t="s">
        <v>63</v>
      </c>
      <c r="Y47" s="4" t="s">
        <v>63</v>
      </c>
      <c r="Z47" s="4" t="s">
        <v>63</v>
      </c>
      <c r="AA47" s="5" t="s">
        <v>64</v>
      </c>
      <c r="AB47" s="4" t="s">
        <v>63</v>
      </c>
      <c r="AC47" s="4" t="s">
        <v>63</v>
      </c>
      <c r="AD47" s="4" t="s">
        <v>63</v>
      </c>
      <c r="AE47" s="5" t="s">
        <v>64</v>
      </c>
      <c r="AF47" s="4" t="s">
        <v>63</v>
      </c>
      <c r="AG47" s="4" t="s">
        <v>63</v>
      </c>
      <c r="AH47" s="4" t="s">
        <v>63</v>
      </c>
      <c r="AI47" s="5" t="s">
        <v>64</v>
      </c>
      <c r="AJ47" s="5" t="s">
        <v>65</v>
      </c>
      <c r="AK47" s="4" t="s">
        <v>63</v>
      </c>
      <c r="AL47" s="4" t="s">
        <v>63</v>
      </c>
      <c r="AM47" s="4" t="s">
        <v>63</v>
      </c>
      <c r="AN47" s="5" t="s">
        <v>64</v>
      </c>
      <c r="AO47" s="4" t="s">
        <v>63</v>
      </c>
      <c r="AP47" s="4" t="s">
        <v>63</v>
      </c>
      <c r="AQ47" s="4" t="s">
        <v>63</v>
      </c>
      <c r="AR47" s="5" t="s">
        <v>64</v>
      </c>
      <c r="AS47" s="4" t="s">
        <v>63</v>
      </c>
      <c r="AT47" s="4" t="s">
        <v>63</v>
      </c>
      <c r="AU47" s="4" t="s">
        <v>63</v>
      </c>
      <c r="AV47" s="5" t="s">
        <v>64</v>
      </c>
      <c r="AW47" s="4" t="s">
        <v>63</v>
      </c>
      <c r="AX47" s="4" t="s">
        <v>63</v>
      </c>
      <c r="AY47" s="4" t="s">
        <v>63</v>
      </c>
      <c r="AZ47" s="5" t="s">
        <v>64</v>
      </c>
      <c r="BA47" s="5" t="s">
        <v>65</v>
      </c>
      <c r="BB47" s="4" t="s">
        <v>63</v>
      </c>
      <c r="BC47" s="4" t="s">
        <v>63</v>
      </c>
      <c r="BD47" s="4" t="s">
        <v>63</v>
      </c>
      <c r="BE47" s="5" t="s">
        <v>64</v>
      </c>
      <c r="BF47" s="4" t="s">
        <v>63</v>
      </c>
      <c r="BG47" s="4" t="s">
        <v>63</v>
      </c>
      <c r="BH47" s="4" t="s">
        <v>63</v>
      </c>
      <c r="BI47" s="5" t="s">
        <v>64</v>
      </c>
      <c r="BJ47" s="4" t="s">
        <v>63</v>
      </c>
      <c r="BK47" s="4" t="s">
        <v>63</v>
      </c>
      <c r="BL47" s="4" t="s">
        <v>63</v>
      </c>
      <c r="BM47" s="5" t="s">
        <v>64</v>
      </c>
      <c r="BN47" s="4" t="s">
        <v>63</v>
      </c>
      <c r="BO47" s="4" t="s">
        <v>63</v>
      </c>
      <c r="BP47" s="4" t="s">
        <v>63</v>
      </c>
      <c r="BQ47" s="5" t="s">
        <v>64</v>
      </c>
      <c r="BR47" s="5" t="s">
        <v>65</v>
      </c>
      <c r="BS47" s="4" t="s">
        <v>63</v>
      </c>
      <c r="BT47" s="4" t="s">
        <v>63</v>
      </c>
      <c r="BU47" s="4" t="s">
        <v>63</v>
      </c>
      <c r="BV47" s="4" t="s">
        <v>63</v>
      </c>
    </row>
    <row r="48" spans="2:81">
      <c r="B48" s="3" t="s">
        <v>66</v>
      </c>
      <c r="C48" s="1">
        <v>1282.9210827033576</v>
      </c>
      <c r="D48" s="1">
        <v>1267.7655778139952</v>
      </c>
      <c r="E48" s="1">
        <v>1188.2554818552624</v>
      </c>
      <c r="F48" s="2">
        <f>E48</f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f>I48</f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f>M48</f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f>Q48</f>
        <v>1458.6800095745539</v>
      </c>
      <c r="S48" s="2">
        <f>R48</f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f>V48</f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f>Z48</f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f>AD48</f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f>AH48</f>
        <v>1640.4515432781134</v>
      </c>
      <c r="AJ48" s="2">
        <f>AI48</f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f>AM48</f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f>AQ48</f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f>AU48</f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f>AY48</f>
        <v>1442.8265562383699</v>
      </c>
      <c r="BA48" s="2">
        <f>AZ48</f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f>BD48</f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f>BH48</f>
        <v>1451.593818608</v>
      </c>
      <c r="BJ48" s="1">
        <v>1454.9928114899999</v>
      </c>
      <c r="BK48" s="1">
        <f>1469690149855/1000000000</f>
        <v>1469.6901498550001</v>
      </c>
      <c r="BL48" s="1">
        <v>1442.908277516</v>
      </c>
      <c r="BM48" s="2">
        <f>BL48</f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f>BP48</f>
        <v>1590.430673932</v>
      </c>
      <c r="BR48" s="2">
        <f>BQ48</f>
        <v>1590.430673932</v>
      </c>
      <c r="BS48" s="12">
        <v>1640.212353617</v>
      </c>
      <c r="BT48" s="12">
        <v>1746.708257497</v>
      </c>
      <c r="BU48" s="12">
        <v>1822.230732</v>
      </c>
      <c r="BV48" s="12">
        <v>1753.495451924</v>
      </c>
      <c r="BX48" s="14"/>
    </row>
    <row r="49" spans="2:76" ht="14.45" hidden="1" customHeight="1" outlineLevel="1">
      <c r="B49" s="15" t="s">
        <v>67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f t="shared" ref="AE49:AE51" si="104">AD49</f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f t="shared" ref="AI49:AI51" si="105">AH49</f>
        <v>0.4652086643215626</v>
      </c>
      <c r="AJ49" s="17">
        <f t="shared" ref="AJ49:AJ51" si="106">AI49</f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f t="shared" ref="AR49:AR51" si="107">AQ49</f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f t="shared" ref="AV49:AV51" si="108">AU49</f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f t="shared" ref="AZ49:AZ51" si="109">AY49</f>
        <v>0.48352193113291397</v>
      </c>
      <c r="BA49" s="17">
        <f t="shared" ref="BA49:BA51" si="110">AZ49</f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f t="shared" ref="BE49:BE51" si="111">BD49</f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f t="shared" ref="BI49:BI51" si="112">BH49</f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f t="shared" ref="BM49:BM51" si="113">BL49</f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f t="shared" ref="BQ49:BQ51" si="114">BP49</f>
        <v>0.53</v>
      </c>
      <c r="BR49" s="17">
        <f t="shared" ref="BR49:BR51" si="115">BQ49</f>
        <v>0.53</v>
      </c>
      <c r="BS49" s="18">
        <v>0.53894249544557116</v>
      </c>
      <c r="BT49" s="18">
        <v>0.56052205074360106</v>
      </c>
      <c r="BU49" s="18">
        <v>0.57999999999999996</v>
      </c>
      <c r="BV49" s="18">
        <v>0.57004620805616102</v>
      </c>
      <c r="BX49" s="14"/>
    </row>
    <row r="50" spans="2:76" ht="14.45" hidden="1" customHeight="1" outlineLevel="1">
      <c r="B50" s="15" t="s">
        <v>68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f t="shared" si="104"/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f t="shared" si="105"/>
        <v>0.36096816939792059</v>
      </c>
      <c r="AJ50" s="17">
        <f t="shared" si="106"/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f t="shared" si="107"/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f t="shared" si="108"/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f t="shared" si="109"/>
        <v>0.35711358270953097</v>
      </c>
      <c r="BA50" s="17">
        <f t="shared" si="110"/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f t="shared" si="111"/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f t="shared" si="112"/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f t="shared" si="113"/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f t="shared" si="114"/>
        <v>0.33</v>
      </c>
      <c r="BR50" s="17">
        <f t="shared" si="115"/>
        <v>0.33</v>
      </c>
      <c r="BS50" s="18">
        <v>0.32174275066472702</v>
      </c>
      <c r="BT50" s="18">
        <v>0.30819310035690101</v>
      </c>
      <c r="BU50" s="18">
        <v>0.28999999999999998</v>
      </c>
      <c r="BV50" s="18">
        <v>0.297263296387832</v>
      </c>
      <c r="BX50" s="14"/>
    </row>
    <row r="51" spans="2:76" ht="14.45" hidden="1" customHeight="1" outlineLevel="1">
      <c r="B51" s="15" t="s">
        <v>69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f t="shared" si="104"/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f t="shared" si="105"/>
        <v>0.17382316628051683</v>
      </c>
      <c r="AJ51" s="17">
        <f t="shared" si="106"/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f t="shared" si="107"/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f t="shared" si="108"/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f t="shared" si="109"/>
        <v>0.159342241771771</v>
      </c>
      <c r="BA51" s="17">
        <f t="shared" si="110"/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f t="shared" si="111"/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f t="shared" si="112"/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f t="shared" si="113"/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f t="shared" si="114"/>
        <v>0.14000000000000001</v>
      </c>
      <c r="BR51" s="17">
        <f t="shared" si="115"/>
        <v>0.14000000000000001</v>
      </c>
      <c r="BS51" s="18">
        <v>0.13931475388970099</v>
      </c>
      <c r="BT51" s="18">
        <v>0.13128484889949901</v>
      </c>
      <c r="BU51" s="18">
        <v>0.13</v>
      </c>
      <c r="BV51" s="18">
        <v>0.13269049555600701</v>
      </c>
      <c r="BW51" s="50"/>
      <c r="BX51" s="14"/>
    </row>
    <row r="52" spans="2:76" collapsed="1">
      <c r="B52" s="3" t="s">
        <v>70</v>
      </c>
      <c r="C52" s="1">
        <v>4515963</v>
      </c>
      <c r="D52" s="1">
        <v>4882748</v>
      </c>
      <c r="E52" s="1">
        <v>4652267</v>
      </c>
      <c r="F52" s="2">
        <f>SUM(C52:E52)</f>
        <v>14050978</v>
      </c>
      <c r="G52" s="1">
        <v>4444396</v>
      </c>
      <c r="H52" s="1">
        <v>2793095</v>
      </c>
      <c r="I52" s="1">
        <v>3363561</v>
      </c>
      <c r="J52" s="2">
        <f>SUM(G52:I52)</f>
        <v>10601052</v>
      </c>
      <c r="K52" s="1">
        <v>3423779</v>
      </c>
      <c r="L52" s="1">
        <v>2557035</v>
      </c>
      <c r="M52" s="1">
        <v>2703632</v>
      </c>
      <c r="N52" s="2">
        <f>SUM(K52:M52)</f>
        <v>8684446</v>
      </c>
      <c r="O52" s="1">
        <v>4124537</v>
      </c>
      <c r="P52" s="1">
        <v>3765915</v>
      </c>
      <c r="Q52" s="1">
        <v>3741533</v>
      </c>
      <c r="R52" s="2">
        <f>SUM(O52:Q52)</f>
        <v>11631985</v>
      </c>
      <c r="S52" s="2">
        <f>SUM(F52,J52,N52,R52)</f>
        <v>44968461</v>
      </c>
      <c r="T52" s="1">
        <v>5543167</v>
      </c>
      <c r="U52" s="1">
        <v>5822148</v>
      </c>
      <c r="V52" s="1">
        <v>4797220</v>
      </c>
      <c r="W52" s="2">
        <f>SUM(T52:V52)</f>
        <v>16162535</v>
      </c>
      <c r="X52" s="1">
        <v>3768570</v>
      </c>
      <c r="Y52" s="1">
        <v>4126824</v>
      </c>
      <c r="Z52" s="12">
        <v>3714624</v>
      </c>
      <c r="AA52" s="2">
        <f>SUM(X52:Z52)</f>
        <v>11610018</v>
      </c>
      <c r="AB52" s="1">
        <v>3916528</v>
      </c>
      <c r="AC52" s="1">
        <v>3817334</v>
      </c>
      <c r="AD52" s="12">
        <v>3778574</v>
      </c>
      <c r="AE52" s="2">
        <f>SUM(AB52:AD52)</f>
        <v>11512436</v>
      </c>
      <c r="AF52" s="1">
        <v>3584072</v>
      </c>
      <c r="AG52" s="1">
        <v>4042336</v>
      </c>
      <c r="AH52" s="1">
        <v>3934500</v>
      </c>
      <c r="AI52" s="2">
        <f>SUM(AF52:AH52)</f>
        <v>11560908</v>
      </c>
      <c r="AJ52" s="2">
        <f>SUM(W52,AA52,AE52,AI52)</f>
        <v>50845897</v>
      </c>
      <c r="AK52" s="1">
        <v>5910963</v>
      </c>
      <c r="AL52" s="12">
        <v>4913225</v>
      </c>
      <c r="AM52" s="1">
        <v>3985141</v>
      </c>
      <c r="AN52" s="2">
        <f>SUM(AK52:AM52)</f>
        <v>14809329</v>
      </c>
      <c r="AO52" s="1">
        <v>3099488</v>
      </c>
      <c r="AP52" s="1">
        <v>3581453</v>
      </c>
      <c r="AQ52" s="1">
        <v>3461942</v>
      </c>
      <c r="AR52" s="2">
        <f>SUM(AO52:AQ52)</f>
        <v>10142883</v>
      </c>
      <c r="AS52" s="1">
        <v>4738432</v>
      </c>
      <c r="AT52" s="1">
        <v>3431700</v>
      </c>
      <c r="AU52" s="12">
        <v>2940002</v>
      </c>
      <c r="AV52" s="2">
        <f>SUM(AS52:AU52)</f>
        <v>11110134</v>
      </c>
      <c r="AW52" s="1">
        <v>3261406</v>
      </c>
      <c r="AX52" s="1">
        <v>2918996</v>
      </c>
      <c r="AY52" s="1">
        <v>3692652</v>
      </c>
      <c r="AZ52" s="2">
        <f>SUM(AW52:AY52)</f>
        <v>9873054</v>
      </c>
      <c r="BA52" s="2">
        <f>SUM(AN52,AR52,AV52,AZ52)</f>
        <v>45935400</v>
      </c>
      <c r="BB52" s="1">
        <v>4035874</v>
      </c>
      <c r="BC52" s="12">
        <v>4862216</v>
      </c>
      <c r="BD52" s="1">
        <v>4165102</v>
      </c>
      <c r="BE52" s="2">
        <f>SUM(BB52:BD52)</f>
        <v>13063192</v>
      </c>
      <c r="BF52" s="1">
        <v>3179994</v>
      </c>
      <c r="BG52" s="1">
        <v>2646329</v>
      </c>
      <c r="BH52" s="1">
        <v>3153312</v>
      </c>
      <c r="BI52" s="2">
        <f>SUM(BF52:BH52)</f>
        <v>8979635</v>
      </c>
      <c r="BJ52" s="1">
        <v>3291210</v>
      </c>
      <c r="BK52" s="1">
        <v>4042705</v>
      </c>
      <c r="BL52" s="1">
        <v>2871671</v>
      </c>
      <c r="BM52" s="2">
        <f>SUM(BJ52:BL52)</f>
        <v>10205586</v>
      </c>
      <c r="BN52" s="1">
        <v>3495490</v>
      </c>
      <c r="BO52" s="1">
        <v>3039072</v>
      </c>
      <c r="BP52" s="12">
        <v>3417055</v>
      </c>
      <c r="BQ52" s="2">
        <f>SUM(BN52:BP52)</f>
        <v>9951617</v>
      </c>
      <c r="BR52" s="2">
        <f>SUM(BE52,BI52,BM52,BQ52)</f>
        <v>42200030</v>
      </c>
      <c r="BS52" s="12">
        <v>4449861</v>
      </c>
      <c r="BT52" s="12">
        <v>4586123</v>
      </c>
      <c r="BU52" s="12">
        <v>4304100</v>
      </c>
      <c r="BV52" s="12">
        <v>3636526</v>
      </c>
    </row>
    <row r="53" spans="2:76">
      <c r="B53" s="3" t="s">
        <v>71</v>
      </c>
      <c r="C53" s="1">
        <v>560.55415726499814</v>
      </c>
      <c r="D53" s="1">
        <v>435.78800268518313</v>
      </c>
      <c r="E53" s="1">
        <v>615.80088360900072</v>
      </c>
      <c r="F53" s="2">
        <f>SUM(C53:E53)</f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f>SUM(G53:I53)</f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f>SUM(K53:M53)</f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f>SUM(O53:Q53)</f>
        <v>1524.2075003959862</v>
      </c>
      <c r="S53" s="2">
        <f>SUM(F53,J53,N53,R53)</f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f>SUM(T53:V53)</f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f>SUM(X53:Z53)</f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f>SUM(AB53:AD53)</f>
        <v>1353.3045609197789</v>
      </c>
      <c r="AF53" s="1">
        <v>480.45064500401782</v>
      </c>
      <c r="AG53" s="1">
        <v>447.91073982071811</v>
      </c>
      <c r="AH53" s="1">
        <v>0</v>
      </c>
      <c r="AI53" s="2">
        <f>SUM(AF53:AH53)</f>
        <v>928.36138482473598</v>
      </c>
      <c r="AJ53" s="2">
        <f>SUM(W53,AA53,AE53,AI53)</f>
        <v>5238.7251065298724</v>
      </c>
      <c r="AK53" s="23">
        <v>0</v>
      </c>
      <c r="AL53" s="19">
        <v>482.1003943</v>
      </c>
      <c r="AM53" s="1">
        <v>847.00011310522586</v>
      </c>
      <c r="AN53" s="2">
        <f>SUM(AK53:AM53)</f>
        <v>1329.1005074052259</v>
      </c>
      <c r="AO53" s="1">
        <v>733.6608579276791</v>
      </c>
      <c r="AP53" s="1">
        <v>656.40321118275142</v>
      </c>
      <c r="AQ53" s="1">
        <v>700.4</v>
      </c>
      <c r="AR53" s="2">
        <f>SUM(AO53:AQ53)</f>
        <v>2090.4640691104305</v>
      </c>
      <c r="AS53" s="1">
        <v>763.9</v>
      </c>
      <c r="AT53" s="1">
        <v>708</v>
      </c>
      <c r="AU53" s="12">
        <v>729.95271581682971</v>
      </c>
      <c r="AV53" s="2">
        <f>SUM(AS53:AU53)</f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f>SUM(AW53:AY53)</f>
        <v>2161.341748764868</v>
      </c>
      <c r="BA53" s="2">
        <f>SUM(AN53,AR53,AV53,AZ53)</f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f>SUM(BB53:BD53)</f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f>SUM(BF53:BH53)</f>
        <v>1624.7631495635001</v>
      </c>
      <c r="BJ53" s="1">
        <v>548.88600379039997</v>
      </c>
      <c r="BK53" s="1">
        <f>546414435809.94/1000000000</f>
        <v>546.41443580993996</v>
      </c>
      <c r="BL53" s="1">
        <v>595.48149970618999</v>
      </c>
      <c r="BM53" s="2">
        <f>SUM(BJ53:BL53)</f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f>SUM(BN53:BP53)</f>
        <v>1709.1986714275799</v>
      </c>
      <c r="BR53" s="2">
        <f>SUM(BE53,BI53,BM53,BQ53)</f>
        <v>7213.0799834961317</v>
      </c>
      <c r="BS53" s="12">
        <v>598.01157703586</v>
      </c>
      <c r="BT53" s="12">
        <v>599.70052625386995</v>
      </c>
      <c r="BU53" s="12">
        <v>612.46549571900005</v>
      </c>
      <c r="BV53" s="12">
        <v>561.78116357891008</v>
      </c>
    </row>
    <row r="54" spans="2:76">
      <c r="B54" s="3" t="s">
        <v>72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f>SUM(T54:V54)</f>
        <v>0</v>
      </c>
      <c r="X54" s="1">
        <v>0</v>
      </c>
      <c r="Y54" s="1">
        <v>0</v>
      </c>
      <c r="Z54" s="12">
        <v>0</v>
      </c>
      <c r="AA54" s="2">
        <f>SUM(X54:Z54)</f>
        <v>0</v>
      </c>
      <c r="AB54" s="1">
        <v>0</v>
      </c>
      <c r="AC54" s="1">
        <v>22</v>
      </c>
      <c r="AD54" s="12">
        <v>22</v>
      </c>
      <c r="AE54" s="2">
        <f>SUM(AB54:AD54)</f>
        <v>44</v>
      </c>
      <c r="AF54" s="1">
        <v>21</v>
      </c>
      <c r="AG54" s="1">
        <v>22</v>
      </c>
      <c r="AH54" s="1">
        <v>23</v>
      </c>
      <c r="AI54" s="2">
        <f>SUM(AF54:AH54)</f>
        <v>66</v>
      </c>
      <c r="AJ54" s="2">
        <f>SUM(W54,AA54,AE54,AI54)</f>
        <v>110</v>
      </c>
      <c r="AK54" s="23">
        <v>21</v>
      </c>
      <c r="AL54" s="19">
        <v>20</v>
      </c>
      <c r="AM54" s="1">
        <v>23</v>
      </c>
      <c r="AN54" s="2">
        <f>SUM(AK54:AM54)</f>
        <v>64</v>
      </c>
      <c r="AO54" s="1">
        <v>19</v>
      </c>
      <c r="AP54" s="1">
        <v>22</v>
      </c>
      <c r="AQ54" s="1">
        <v>22</v>
      </c>
      <c r="AR54" s="2">
        <f>SUM(AO54:AQ54)</f>
        <v>63</v>
      </c>
      <c r="AS54" s="1">
        <v>21</v>
      </c>
      <c r="AT54" s="1">
        <v>23</v>
      </c>
      <c r="AU54" s="12">
        <v>22</v>
      </c>
      <c r="AV54" s="2">
        <f>SUM(AS54:AU54)</f>
        <v>66</v>
      </c>
      <c r="AW54" s="1">
        <v>21</v>
      </c>
      <c r="AX54" s="1">
        <v>22</v>
      </c>
      <c r="AY54" s="1">
        <v>21</v>
      </c>
      <c r="AZ54" s="2">
        <f>SUM(AW54:AY54)</f>
        <v>64</v>
      </c>
      <c r="BA54" s="2">
        <f>SUM(AN54,AR54,AV54,AZ54)</f>
        <v>257</v>
      </c>
      <c r="BB54" s="23">
        <v>22</v>
      </c>
      <c r="BC54" s="19">
        <v>20</v>
      </c>
      <c r="BD54" s="1">
        <v>23</v>
      </c>
      <c r="BE54" s="2">
        <f>SUM(BB54:BD54)</f>
        <v>65</v>
      </c>
      <c r="BF54" s="1">
        <v>18</v>
      </c>
      <c r="BG54" s="1">
        <v>23</v>
      </c>
      <c r="BH54" s="1">
        <v>22</v>
      </c>
      <c r="BI54" s="2">
        <f>SUM(BF54:BH54)</f>
        <v>63</v>
      </c>
      <c r="BJ54" s="1">
        <v>21</v>
      </c>
      <c r="BK54" s="1">
        <v>23</v>
      </c>
      <c r="BL54" s="1">
        <v>21</v>
      </c>
      <c r="BM54" s="2">
        <f>SUM(BJ54:BL54)</f>
        <v>65</v>
      </c>
      <c r="BN54" s="1">
        <v>22</v>
      </c>
      <c r="BO54" s="1">
        <v>22</v>
      </c>
      <c r="BP54" s="12">
        <v>19</v>
      </c>
      <c r="BQ54" s="2">
        <f>SUM(BN54:BP54)</f>
        <v>63</v>
      </c>
      <c r="BR54" s="2">
        <f>SUM(BE54,BI54,BM54,BQ54)</f>
        <v>256</v>
      </c>
      <c r="BS54" s="12">
        <v>22</v>
      </c>
      <c r="BT54" s="12">
        <v>21</v>
      </c>
      <c r="BU54" s="12">
        <v>20</v>
      </c>
      <c r="BV54" s="12">
        <v>21</v>
      </c>
    </row>
    <row r="55" spans="2:76">
      <c r="B55" s="3" t="s">
        <v>73</v>
      </c>
      <c r="C55" s="1" t="s">
        <v>93</v>
      </c>
      <c r="D55" s="1" t="s">
        <v>93</v>
      </c>
      <c r="E55" s="1" t="s">
        <v>93</v>
      </c>
      <c r="F55" s="2" t="str">
        <f>E55</f>
        <v>N/A</v>
      </c>
      <c r="G55" s="1" t="s">
        <v>93</v>
      </c>
      <c r="H55" s="1" t="s">
        <v>93</v>
      </c>
      <c r="I55" s="1">
        <v>1699</v>
      </c>
      <c r="J55" s="2">
        <f>I55</f>
        <v>1699</v>
      </c>
      <c r="K55" s="1">
        <v>1699</v>
      </c>
      <c r="L55" s="1">
        <v>1706</v>
      </c>
      <c r="M55" s="1">
        <v>1726</v>
      </c>
      <c r="N55" s="2">
        <f>M55</f>
        <v>1726</v>
      </c>
      <c r="O55" s="1">
        <v>1743</v>
      </c>
      <c r="P55" s="1">
        <v>1751</v>
      </c>
      <c r="Q55" s="1">
        <v>1757</v>
      </c>
      <c r="R55" s="2">
        <f>Q55</f>
        <v>1757</v>
      </c>
      <c r="S55" s="2">
        <f>R55</f>
        <v>1757</v>
      </c>
      <c r="T55" s="1">
        <v>1757</v>
      </c>
      <c r="U55" s="1">
        <v>1755</v>
      </c>
      <c r="V55" s="1">
        <v>1772</v>
      </c>
      <c r="W55" s="2">
        <f>V55</f>
        <v>1772</v>
      </c>
      <c r="X55" s="1">
        <v>1769</v>
      </c>
      <c r="Y55" s="1">
        <v>1788</v>
      </c>
      <c r="Z55" s="12">
        <v>1804</v>
      </c>
      <c r="AA55" s="2">
        <f>Z55</f>
        <v>1804</v>
      </c>
      <c r="AB55" s="1">
        <v>1804</v>
      </c>
      <c r="AC55" s="1">
        <v>1826</v>
      </c>
      <c r="AD55" s="12">
        <v>1873</v>
      </c>
      <c r="AE55" s="2">
        <f>AD55</f>
        <v>1873</v>
      </c>
      <c r="AF55" s="1">
        <v>1886</v>
      </c>
      <c r="AG55" s="1">
        <v>1878</v>
      </c>
      <c r="AH55" s="1">
        <v>1867</v>
      </c>
      <c r="AI55" s="2">
        <f>AH55</f>
        <v>1867</v>
      </c>
      <c r="AJ55" s="2">
        <f>AI55</f>
        <v>1867</v>
      </c>
      <c r="AK55" s="1">
        <v>1873</v>
      </c>
      <c r="AL55" s="12">
        <v>1880</v>
      </c>
      <c r="AM55" s="1">
        <v>1891</v>
      </c>
      <c r="AN55" s="2">
        <f>AM55</f>
        <v>1891</v>
      </c>
      <c r="AO55" s="1">
        <v>1891</v>
      </c>
      <c r="AP55" s="1">
        <v>1918</v>
      </c>
      <c r="AQ55" s="1">
        <v>1924</v>
      </c>
      <c r="AR55" s="2">
        <f>AQ55</f>
        <v>1924</v>
      </c>
      <c r="AS55" s="1">
        <v>1924</v>
      </c>
      <c r="AT55" s="1">
        <v>1946</v>
      </c>
      <c r="AU55" s="12">
        <v>1940</v>
      </c>
      <c r="AV55" s="2">
        <f>AU55</f>
        <v>1940</v>
      </c>
      <c r="AW55" s="1">
        <v>1939</v>
      </c>
      <c r="AX55" s="1">
        <v>1927</v>
      </c>
      <c r="AY55" s="1">
        <v>1913</v>
      </c>
      <c r="AZ55" s="2">
        <f>AY55</f>
        <v>1913</v>
      </c>
      <c r="BA55" s="2">
        <f>AZ55</f>
        <v>1913</v>
      </c>
      <c r="BB55" s="1">
        <v>1908</v>
      </c>
      <c r="BC55" s="12">
        <v>1913</v>
      </c>
      <c r="BD55" s="1">
        <v>1926</v>
      </c>
      <c r="BE55" s="2">
        <f>BD55</f>
        <v>1926</v>
      </c>
      <c r="BF55" s="1">
        <v>1921</v>
      </c>
      <c r="BG55" s="1">
        <v>1914</v>
      </c>
      <c r="BH55" s="1">
        <v>1917</v>
      </c>
      <c r="BI55" s="2">
        <f>BH55</f>
        <v>1917</v>
      </c>
      <c r="BJ55" s="1">
        <v>1916</v>
      </c>
      <c r="BK55" s="1">
        <v>1918</v>
      </c>
      <c r="BL55" s="1">
        <v>1918</v>
      </c>
      <c r="BM55" s="2">
        <f>BL55</f>
        <v>1918</v>
      </c>
      <c r="BN55" s="1">
        <v>1916</v>
      </c>
      <c r="BO55" s="1">
        <v>1909</v>
      </c>
      <c r="BP55" s="12">
        <v>1905</v>
      </c>
      <c r="BQ55" s="2">
        <f>BP55</f>
        <v>1905</v>
      </c>
      <c r="BR55" s="2">
        <f>BQ55</f>
        <v>1905</v>
      </c>
      <c r="BS55" s="12">
        <v>1902</v>
      </c>
      <c r="BT55" s="12">
        <v>1901</v>
      </c>
      <c r="BU55" s="12">
        <v>1895</v>
      </c>
      <c r="BV55" s="12">
        <v>1901</v>
      </c>
      <c r="BW55" s="14"/>
    </row>
    <row r="56" spans="2:76">
      <c r="B56" s="15" t="s">
        <v>74</v>
      </c>
      <c r="C56" s="1" t="s">
        <v>93</v>
      </c>
      <c r="D56" s="1" t="s">
        <v>93</v>
      </c>
      <c r="E56" s="1" t="s">
        <v>93</v>
      </c>
      <c r="F56" s="2" t="str">
        <f>E56</f>
        <v>N/A</v>
      </c>
      <c r="G56" s="1" t="s">
        <v>93</v>
      </c>
      <c r="H56" s="1" t="s">
        <v>93</v>
      </c>
      <c r="I56" s="1" t="s">
        <v>93</v>
      </c>
      <c r="J56" s="2" t="str">
        <f>I56</f>
        <v>N/A</v>
      </c>
      <c r="K56" s="1">
        <f>K55-J55</f>
        <v>0</v>
      </c>
      <c r="L56" s="1">
        <f>L55-K55</f>
        <v>7</v>
      </c>
      <c r="M56" s="1">
        <f>M55-L55</f>
        <v>20</v>
      </c>
      <c r="N56" s="2">
        <f>N55-K55</f>
        <v>27</v>
      </c>
      <c r="O56" s="1">
        <f>O55-N55</f>
        <v>17</v>
      </c>
      <c r="P56" s="1">
        <f>P55-O55</f>
        <v>8</v>
      </c>
      <c r="Q56" s="1">
        <f>Q55-P55</f>
        <v>6</v>
      </c>
      <c r="R56" s="2">
        <f>R55-O55</f>
        <v>14</v>
      </c>
      <c r="S56" s="2">
        <f>S55-O55</f>
        <v>14</v>
      </c>
      <c r="T56" s="1">
        <f>T55-S55</f>
        <v>0</v>
      </c>
      <c r="U56" s="1">
        <f>U55-T55</f>
        <v>-2</v>
      </c>
      <c r="V56" s="1">
        <f>V55-U55</f>
        <v>17</v>
      </c>
      <c r="W56" s="2">
        <f>W55-T55</f>
        <v>15</v>
      </c>
      <c r="X56" s="1">
        <f>X55-W55</f>
        <v>-3</v>
      </c>
      <c r="Y56" s="1">
        <f>Y55-X55</f>
        <v>19</v>
      </c>
      <c r="Z56" s="1">
        <f>Z55-Y55</f>
        <v>16</v>
      </c>
      <c r="AA56" s="2">
        <f>AA55-X55</f>
        <v>35</v>
      </c>
      <c r="AB56" s="12">
        <f>AB55-AA55</f>
        <v>0</v>
      </c>
      <c r="AC56" s="1">
        <f>AC55-AB55</f>
        <v>22</v>
      </c>
      <c r="AD56" s="12">
        <f>AD55-AC55</f>
        <v>47</v>
      </c>
      <c r="AE56" s="2">
        <f>AE55-AB55</f>
        <v>69</v>
      </c>
      <c r="AF56" s="1">
        <f>AF55-AE55</f>
        <v>13</v>
      </c>
      <c r="AG56" s="1">
        <f>AG55-AF55</f>
        <v>-8</v>
      </c>
      <c r="AH56" s="1">
        <v>-11</v>
      </c>
      <c r="AI56" s="2">
        <f>AI55-AF55</f>
        <v>-19</v>
      </c>
      <c r="AJ56" s="2">
        <f>AJ55-T55</f>
        <v>110</v>
      </c>
      <c r="AK56" s="1">
        <v>6</v>
      </c>
      <c r="AL56" s="12">
        <v>7</v>
      </c>
      <c r="AM56" s="1">
        <v>11</v>
      </c>
      <c r="AN56" s="2">
        <f>AN55-AK55</f>
        <v>18</v>
      </c>
      <c r="AO56" s="1">
        <v>0</v>
      </c>
      <c r="AP56" s="1">
        <v>27</v>
      </c>
      <c r="AQ56" s="1">
        <v>6</v>
      </c>
      <c r="AR56" s="2">
        <f>AR55-AO55</f>
        <v>33</v>
      </c>
      <c r="AS56" s="1">
        <v>0</v>
      </c>
      <c r="AT56" s="1">
        <v>22</v>
      </c>
      <c r="AU56" s="12">
        <v>-6</v>
      </c>
      <c r="AV56" s="2">
        <f>AV55-AS55</f>
        <v>16</v>
      </c>
      <c r="AW56" s="1">
        <v>-1</v>
      </c>
      <c r="AX56" s="1">
        <v>-12</v>
      </c>
      <c r="AY56" s="1">
        <v>-14</v>
      </c>
      <c r="AZ56" s="2">
        <f>AZ55-AW55</f>
        <v>-26</v>
      </c>
      <c r="BA56" s="2">
        <f>BA55-AK55</f>
        <v>40</v>
      </c>
      <c r="BB56" s="1">
        <v>-5</v>
      </c>
      <c r="BC56" s="12">
        <v>5</v>
      </c>
      <c r="BD56" s="1">
        <v>13</v>
      </c>
      <c r="BE56" s="2">
        <f>BE55-BB55</f>
        <v>18</v>
      </c>
      <c r="BF56" s="1">
        <v>-5</v>
      </c>
      <c r="BG56" s="1">
        <f>BG55-BF55</f>
        <v>-7</v>
      </c>
      <c r="BH56" s="1">
        <v>3</v>
      </c>
      <c r="BI56" s="2">
        <f>BI55-BF55</f>
        <v>-4</v>
      </c>
      <c r="BJ56" s="1">
        <v>-1</v>
      </c>
      <c r="BK56" s="1">
        <f>BK55-BJ55</f>
        <v>2</v>
      </c>
      <c r="BL56" s="1">
        <v>0</v>
      </c>
      <c r="BM56" s="2">
        <f>BM55-BJ55</f>
        <v>2</v>
      </c>
      <c r="BN56" s="1">
        <v>-2</v>
      </c>
      <c r="BO56" s="1">
        <v>-7</v>
      </c>
      <c r="BP56" s="12">
        <v>-4</v>
      </c>
      <c r="BQ56" s="2">
        <f>BQ55-BN55</f>
        <v>-11</v>
      </c>
      <c r="BR56" s="2">
        <f>BR55-BB55</f>
        <v>-3</v>
      </c>
      <c r="BS56" s="12">
        <v>-3</v>
      </c>
      <c r="BT56" s="12">
        <v>-1</v>
      </c>
      <c r="BU56" s="12">
        <f>+BU55-BS55</f>
        <v>-7</v>
      </c>
      <c r="BV56" s="12">
        <v>6</v>
      </c>
    </row>
    <row r="57" spans="2:76" ht="14.45" hidden="1" customHeight="1" outlineLevel="1">
      <c r="B57" s="3" t="s">
        <v>75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f>AE58-AB58</f>
        <v>0</v>
      </c>
      <c r="AF57" s="1"/>
      <c r="AG57" s="1"/>
      <c r="AH57" s="1"/>
      <c r="AI57" s="2">
        <f>AI58-AF58</f>
        <v>0</v>
      </c>
      <c r="AJ57" s="2">
        <f>AI58-AF58</f>
        <v>0</v>
      </c>
      <c r="AK57" s="1"/>
      <c r="AL57" s="12"/>
      <c r="AM57" s="1"/>
      <c r="AN57" s="2"/>
      <c r="AO57" s="1"/>
      <c r="AP57" s="1"/>
      <c r="AQ57" s="1"/>
      <c r="AR57" s="2">
        <f>AR58-AO58</f>
        <v>0</v>
      </c>
      <c r="AS57" s="1"/>
      <c r="AT57" s="1"/>
      <c r="AU57" s="12"/>
      <c r="AV57" s="2">
        <f>AV58-AS58</f>
        <v>0</v>
      </c>
      <c r="AW57" s="1"/>
      <c r="AX57" s="1"/>
      <c r="AY57" s="1"/>
      <c r="AZ57" s="2">
        <f>AZ58-AW58</f>
        <v>0</v>
      </c>
      <c r="BA57" s="2">
        <f>AZ58-AW58</f>
        <v>0</v>
      </c>
      <c r="BB57" s="1"/>
      <c r="BC57" s="12"/>
      <c r="BD57" s="1"/>
      <c r="BE57" s="2">
        <f>BE58-BB58</f>
        <v>0</v>
      </c>
      <c r="BF57" s="1"/>
      <c r="BG57" s="1"/>
      <c r="BH57" s="1"/>
      <c r="BI57" s="2">
        <f>BI58-BF58</f>
        <v>0</v>
      </c>
      <c r="BJ57" s="1"/>
      <c r="BK57" s="1"/>
      <c r="BL57" s="1"/>
      <c r="BM57" s="2">
        <f>BM58-BJ58</f>
        <v>0</v>
      </c>
      <c r="BN57" s="1"/>
      <c r="BO57" s="1"/>
      <c r="BP57" s="12"/>
      <c r="BQ57" s="2">
        <f>BQ58-BN58</f>
        <v>0</v>
      </c>
      <c r="BR57" s="2">
        <f>BQ58-BN58</f>
        <v>0</v>
      </c>
      <c r="BS57" s="12"/>
      <c r="BT57" s="12"/>
      <c r="BU57" s="12"/>
      <c r="BV57" s="12"/>
    </row>
    <row r="58" spans="2:76" ht="14.45" hidden="1" customHeight="1" outlineLevel="1">
      <c r="B58" s="3" t="s">
        <v>76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f>AD58</f>
        <v>0</v>
      </c>
      <c r="AF58" s="1"/>
      <c r="AG58" s="1"/>
      <c r="AH58" s="1"/>
      <c r="AI58" s="2">
        <f>AH58</f>
        <v>0</v>
      </c>
      <c r="AJ58" s="2">
        <f>AI58</f>
        <v>0</v>
      </c>
      <c r="AK58" s="1"/>
      <c r="AL58" s="12"/>
      <c r="AM58" s="1"/>
      <c r="AN58" s="2"/>
      <c r="AO58" s="1"/>
      <c r="AP58" s="1"/>
      <c r="AQ58" s="1"/>
      <c r="AR58" s="2">
        <f>AQ58</f>
        <v>0</v>
      </c>
      <c r="AS58" s="1"/>
      <c r="AT58" s="1"/>
      <c r="AU58" s="12"/>
      <c r="AV58" s="2">
        <f>AU58</f>
        <v>0</v>
      </c>
      <c r="AW58" s="1"/>
      <c r="AX58" s="1"/>
      <c r="AY58" s="1"/>
      <c r="AZ58" s="2">
        <f>AY58</f>
        <v>0</v>
      </c>
      <c r="BA58" s="2">
        <f>AZ58</f>
        <v>0</v>
      </c>
      <c r="BB58" s="1"/>
      <c r="BC58" s="12"/>
      <c r="BD58" s="1"/>
      <c r="BE58" s="2">
        <f>BD58</f>
        <v>0</v>
      </c>
      <c r="BF58" s="1"/>
      <c r="BG58" s="1"/>
      <c r="BH58" s="1"/>
      <c r="BI58" s="2">
        <f>BH58</f>
        <v>0</v>
      </c>
      <c r="BJ58" s="1"/>
      <c r="BK58" s="1"/>
      <c r="BL58" s="1"/>
      <c r="BM58" s="2">
        <f>BL58</f>
        <v>0</v>
      </c>
      <c r="BN58" s="1"/>
      <c r="BO58" s="1"/>
      <c r="BP58" s="12"/>
      <c r="BQ58" s="2">
        <f>BP58</f>
        <v>0</v>
      </c>
      <c r="BR58" s="2">
        <f>BQ58</f>
        <v>0</v>
      </c>
      <c r="BS58" s="12"/>
      <c r="BT58" s="12"/>
      <c r="BU58" s="12"/>
      <c r="BV58" s="12"/>
    </row>
    <row r="59" spans="2:76" ht="14.45" hidden="1" customHeight="1" outlineLevel="1">
      <c r="B59" s="3" t="s">
        <v>77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f>AE60-AB60</f>
        <v>0</v>
      </c>
      <c r="AF59" s="1"/>
      <c r="AG59" s="1"/>
      <c r="AH59" s="1"/>
      <c r="AI59" s="2">
        <f>AI60-AF60</f>
        <v>0</v>
      </c>
      <c r="AJ59" s="2">
        <f>AI60-AF60</f>
        <v>0</v>
      </c>
      <c r="AK59" s="1"/>
      <c r="AL59" s="12"/>
      <c r="AM59" s="1"/>
      <c r="AN59" s="2"/>
      <c r="AO59" s="1"/>
      <c r="AP59" s="1"/>
      <c r="AQ59" s="1"/>
      <c r="AR59" s="2">
        <f>AR60-AO60</f>
        <v>0</v>
      </c>
      <c r="AS59" s="1"/>
      <c r="AT59" s="1"/>
      <c r="AU59" s="12"/>
      <c r="AV59" s="2">
        <f>AV60-AS60</f>
        <v>0</v>
      </c>
      <c r="AW59" s="1"/>
      <c r="AX59" s="1"/>
      <c r="AY59" s="1"/>
      <c r="AZ59" s="2">
        <f>AZ60-AW60</f>
        <v>0</v>
      </c>
      <c r="BA59" s="2">
        <f>AZ60-AW60</f>
        <v>0</v>
      </c>
      <c r="BB59" s="1"/>
      <c r="BC59" s="12"/>
      <c r="BD59" s="1"/>
      <c r="BE59" s="2">
        <f>BE60-BB60</f>
        <v>0</v>
      </c>
      <c r="BF59" s="1"/>
      <c r="BG59" s="1"/>
      <c r="BH59" s="1"/>
      <c r="BI59" s="2">
        <f>BI60-BF60</f>
        <v>0</v>
      </c>
      <c r="BJ59" s="1"/>
      <c r="BK59" s="1"/>
      <c r="BL59" s="1"/>
      <c r="BM59" s="2">
        <f>BM60-BJ60</f>
        <v>0</v>
      </c>
      <c r="BN59" s="1"/>
      <c r="BO59" s="1"/>
      <c r="BP59" s="12"/>
      <c r="BQ59" s="2">
        <f>BQ60-BN60</f>
        <v>0</v>
      </c>
      <c r="BR59" s="2">
        <f>BQ60-BN60</f>
        <v>0</v>
      </c>
      <c r="BS59" s="12"/>
      <c r="BT59" s="12"/>
      <c r="BU59" s="12"/>
      <c r="BV59" s="12"/>
    </row>
    <row r="60" spans="2:76" ht="14.45" hidden="1" customHeight="1" outlineLevel="1">
      <c r="B60" s="3" t="s">
        <v>78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f>AD60</f>
        <v>0</v>
      </c>
      <c r="AF60" s="1"/>
      <c r="AG60" s="1"/>
      <c r="AH60" s="1"/>
      <c r="AI60" s="2">
        <f>AH60</f>
        <v>0</v>
      </c>
      <c r="AJ60" s="2">
        <f>AI60</f>
        <v>0</v>
      </c>
      <c r="AK60" s="1"/>
      <c r="AL60" s="12"/>
      <c r="AM60" s="1"/>
      <c r="AN60" s="2"/>
      <c r="AO60" s="1"/>
      <c r="AP60" s="1"/>
      <c r="AQ60" s="1"/>
      <c r="AR60" s="2">
        <f>AQ60</f>
        <v>0</v>
      </c>
      <c r="AS60" s="1"/>
      <c r="AT60" s="1"/>
      <c r="AU60" s="12"/>
      <c r="AV60" s="2">
        <f>AU60</f>
        <v>0</v>
      </c>
      <c r="AW60" s="1"/>
      <c r="AX60" s="1"/>
      <c r="AY60" s="1"/>
      <c r="AZ60" s="2">
        <f>AY60</f>
        <v>0</v>
      </c>
      <c r="BA60" s="2">
        <f>AZ60</f>
        <v>0</v>
      </c>
      <c r="BB60" s="1"/>
      <c r="BC60" s="12"/>
      <c r="BD60" s="1"/>
      <c r="BE60" s="2">
        <f>BD60</f>
        <v>0</v>
      </c>
      <c r="BF60" s="1"/>
      <c r="BG60" s="1"/>
      <c r="BH60" s="1"/>
      <c r="BI60" s="2">
        <f>BH60</f>
        <v>0</v>
      </c>
      <c r="BJ60" s="1"/>
      <c r="BK60" s="1"/>
      <c r="BL60" s="1"/>
      <c r="BM60" s="2">
        <f>BL60</f>
        <v>0</v>
      </c>
      <c r="BN60" s="1"/>
      <c r="BO60" s="1"/>
      <c r="BP60" s="12"/>
      <c r="BQ60" s="2">
        <f>BP60</f>
        <v>0</v>
      </c>
      <c r="BR60" s="2">
        <f>BQ60</f>
        <v>0</v>
      </c>
      <c r="BS60" s="12"/>
      <c r="BT60" s="12"/>
      <c r="BU60" s="12"/>
      <c r="BV60" s="12"/>
    </row>
    <row r="61" spans="2:76" ht="14.45" hidden="1" customHeight="1" outlineLevel="1">
      <c r="B61" s="3" t="s">
        <v>79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f>AE62-AB62</f>
        <v>0</v>
      </c>
      <c r="AF61" s="1"/>
      <c r="AG61" s="1"/>
      <c r="AH61" s="1"/>
      <c r="AI61" s="2">
        <f>AI62-AF62</f>
        <v>0</v>
      </c>
      <c r="AJ61" s="2">
        <f>AI62-AF62</f>
        <v>0</v>
      </c>
      <c r="AK61" s="1"/>
      <c r="AL61" s="12"/>
      <c r="AM61" s="1"/>
      <c r="AN61" s="2"/>
      <c r="AO61" s="1"/>
      <c r="AP61" s="1"/>
      <c r="AQ61" s="1"/>
      <c r="AR61" s="2">
        <f>AR62-AO62</f>
        <v>0</v>
      </c>
      <c r="AS61" s="1"/>
      <c r="AT61" s="1"/>
      <c r="AU61" s="12"/>
      <c r="AV61" s="2">
        <f>AV62-AS62</f>
        <v>0</v>
      </c>
      <c r="AW61" s="1"/>
      <c r="AX61" s="1"/>
      <c r="AY61" s="1"/>
      <c r="AZ61" s="2">
        <f>AZ62-AW62</f>
        <v>0</v>
      </c>
      <c r="BA61" s="2">
        <f>AZ62-AW62</f>
        <v>0</v>
      </c>
      <c r="BB61" s="1"/>
      <c r="BC61" s="12"/>
      <c r="BD61" s="1"/>
      <c r="BE61" s="2">
        <f>BE62-BB62</f>
        <v>0</v>
      </c>
      <c r="BF61" s="1"/>
      <c r="BG61" s="1"/>
      <c r="BH61" s="1"/>
      <c r="BI61" s="2">
        <f>BI62-BF62</f>
        <v>0</v>
      </c>
      <c r="BJ61" s="1"/>
      <c r="BK61" s="1"/>
      <c r="BL61" s="1"/>
      <c r="BM61" s="2">
        <f>BM62-BJ62</f>
        <v>0</v>
      </c>
      <c r="BN61" s="1"/>
      <c r="BO61" s="1"/>
      <c r="BP61" s="12"/>
      <c r="BQ61" s="2">
        <f>BQ62-BN62</f>
        <v>0</v>
      </c>
      <c r="BR61" s="2">
        <f>BQ62-BN62</f>
        <v>0</v>
      </c>
      <c r="BS61" s="12"/>
      <c r="BT61" s="12"/>
      <c r="BU61" s="12"/>
      <c r="BV61" s="12"/>
    </row>
    <row r="62" spans="2:76" ht="14.45" hidden="1" customHeight="1" outlineLevel="1">
      <c r="B62" s="3" t="s">
        <v>80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f>AD62</f>
        <v>0</v>
      </c>
      <c r="AF62" s="1"/>
      <c r="AG62" s="1"/>
      <c r="AH62" s="1"/>
      <c r="AI62" s="2">
        <f>AH62</f>
        <v>0</v>
      </c>
      <c r="AJ62" s="2">
        <f>AI62</f>
        <v>0</v>
      </c>
      <c r="AK62" s="1"/>
      <c r="AL62" s="12"/>
      <c r="AM62" s="1"/>
      <c r="AN62" s="2"/>
      <c r="AO62" s="1"/>
      <c r="AP62" s="1"/>
      <c r="AQ62" s="1"/>
      <c r="AR62" s="2">
        <f>AQ62</f>
        <v>0</v>
      </c>
      <c r="AS62" s="1"/>
      <c r="AT62" s="1"/>
      <c r="AU62" s="12"/>
      <c r="AV62" s="2">
        <f>AU62</f>
        <v>0</v>
      </c>
      <c r="AW62" s="1"/>
      <c r="AX62" s="1"/>
      <c r="AY62" s="1"/>
      <c r="AZ62" s="2">
        <f>AY62</f>
        <v>0</v>
      </c>
      <c r="BA62" s="2">
        <f>AZ62</f>
        <v>0</v>
      </c>
      <c r="BB62" s="1"/>
      <c r="BC62" s="12"/>
      <c r="BD62" s="1"/>
      <c r="BE62" s="2">
        <f>BD62</f>
        <v>0</v>
      </c>
      <c r="BF62" s="1"/>
      <c r="BG62" s="1"/>
      <c r="BH62" s="1"/>
      <c r="BI62" s="2">
        <f>BH62</f>
        <v>0</v>
      </c>
      <c r="BJ62" s="1"/>
      <c r="BK62" s="1"/>
      <c r="BL62" s="1"/>
      <c r="BM62" s="2">
        <f>BL62</f>
        <v>0</v>
      </c>
      <c r="BN62" s="1"/>
      <c r="BO62" s="1"/>
      <c r="BP62" s="12"/>
      <c r="BQ62" s="2">
        <f>BP62</f>
        <v>0</v>
      </c>
      <c r="BR62" s="2">
        <f>BQ62</f>
        <v>0</v>
      </c>
      <c r="BS62" s="12"/>
      <c r="BT62" s="12"/>
      <c r="BU62" s="12"/>
      <c r="BV62" s="12"/>
    </row>
    <row r="63" spans="2:76" ht="14.45" hidden="1" customHeight="1" outlineLevel="1">
      <c r="B63" s="3" t="s">
        <v>81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f>AE64-AB64</f>
        <v>0</v>
      </c>
      <c r="AF63" s="1"/>
      <c r="AG63" s="1"/>
      <c r="AH63" s="1"/>
      <c r="AI63" s="2">
        <f>AI64-AF64</f>
        <v>0</v>
      </c>
      <c r="AJ63" s="2">
        <f>AI64-AF64</f>
        <v>0</v>
      </c>
      <c r="AK63" s="1"/>
      <c r="AL63" s="12"/>
      <c r="AM63" s="1"/>
      <c r="AN63" s="2"/>
      <c r="AO63" s="1"/>
      <c r="AP63" s="1"/>
      <c r="AQ63" s="1"/>
      <c r="AR63" s="2">
        <f>AR64-AO64</f>
        <v>0</v>
      </c>
      <c r="AS63" s="1"/>
      <c r="AT63" s="1"/>
      <c r="AU63" s="12"/>
      <c r="AV63" s="2">
        <f>AV64-AS64</f>
        <v>0</v>
      </c>
      <c r="AW63" s="1"/>
      <c r="AX63" s="1"/>
      <c r="AY63" s="1"/>
      <c r="AZ63" s="2">
        <f>AZ64-AW64</f>
        <v>0</v>
      </c>
      <c r="BA63" s="2">
        <f>AZ64-AW64</f>
        <v>0</v>
      </c>
      <c r="BB63" s="1"/>
      <c r="BC63" s="12"/>
      <c r="BD63" s="1"/>
      <c r="BE63" s="2">
        <f>BE64-BB64</f>
        <v>0</v>
      </c>
      <c r="BF63" s="1"/>
      <c r="BG63" s="1"/>
      <c r="BH63" s="1"/>
      <c r="BI63" s="2">
        <f>BI64-BF64</f>
        <v>0</v>
      </c>
      <c r="BJ63" s="1"/>
      <c r="BK63" s="1"/>
      <c r="BL63" s="1"/>
      <c r="BM63" s="2">
        <f>BM64-BJ64</f>
        <v>0</v>
      </c>
      <c r="BN63" s="1"/>
      <c r="BO63" s="1"/>
      <c r="BP63" s="12"/>
      <c r="BQ63" s="2">
        <f>BQ64-BN64</f>
        <v>0</v>
      </c>
      <c r="BR63" s="2">
        <f>BQ64-BN64</f>
        <v>0</v>
      </c>
      <c r="BS63" s="12"/>
      <c r="BT63" s="12"/>
      <c r="BU63" s="12"/>
      <c r="BV63" s="12"/>
    </row>
    <row r="64" spans="2:76" ht="14.45" hidden="1" customHeight="1" outlineLevel="1">
      <c r="B64" s="3" t="s">
        <v>82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f>AD64</f>
        <v>0</v>
      </c>
      <c r="AF64" s="1"/>
      <c r="AG64" s="1"/>
      <c r="AH64" s="1"/>
      <c r="AI64" s="2">
        <f>AH64</f>
        <v>0</v>
      </c>
      <c r="AJ64" s="2">
        <f>AI64</f>
        <v>0</v>
      </c>
      <c r="AK64" s="1"/>
      <c r="AL64" s="12"/>
      <c r="AM64" s="1"/>
      <c r="AN64" s="2"/>
      <c r="AO64" s="1"/>
      <c r="AP64" s="1"/>
      <c r="AQ64" s="1"/>
      <c r="AR64" s="2">
        <f>AQ64</f>
        <v>0</v>
      </c>
      <c r="AS64" s="1"/>
      <c r="AT64" s="1"/>
      <c r="AU64" s="12"/>
      <c r="AV64" s="2">
        <f>AU64</f>
        <v>0</v>
      </c>
      <c r="AW64" s="1"/>
      <c r="AX64" s="1"/>
      <c r="AY64" s="1"/>
      <c r="AZ64" s="2">
        <f>AY64</f>
        <v>0</v>
      </c>
      <c r="BA64" s="2">
        <f>AZ64</f>
        <v>0</v>
      </c>
      <c r="BB64" s="1"/>
      <c r="BC64" s="12"/>
      <c r="BD64" s="1"/>
      <c r="BE64" s="2">
        <f>BD64</f>
        <v>0</v>
      </c>
      <c r="BF64" s="1"/>
      <c r="BG64" s="1"/>
      <c r="BH64" s="1"/>
      <c r="BI64" s="2">
        <f>BH64</f>
        <v>0</v>
      </c>
      <c r="BJ64" s="1"/>
      <c r="BK64" s="1"/>
      <c r="BL64" s="1"/>
      <c r="BM64" s="2">
        <f>BL64</f>
        <v>0</v>
      </c>
      <c r="BN64" s="1"/>
      <c r="BO64" s="1"/>
      <c r="BP64" s="12"/>
      <c r="BQ64" s="2">
        <f>BP64</f>
        <v>0</v>
      </c>
      <c r="BR64" s="2">
        <f>BQ64</f>
        <v>0</v>
      </c>
      <c r="BS64" s="12"/>
      <c r="BT64" s="12"/>
      <c r="BU64" s="12"/>
      <c r="BV64" s="12"/>
    </row>
    <row r="65" spans="2:76" collapsed="1">
      <c r="B65" s="3" t="s">
        <v>83</v>
      </c>
      <c r="C65" s="1">
        <v>6316</v>
      </c>
      <c r="D65" s="1">
        <v>6320</v>
      </c>
      <c r="E65" s="1">
        <v>5956</v>
      </c>
      <c r="F65" s="2">
        <f t="shared" ref="F65" si="116">E65</f>
        <v>5956</v>
      </c>
      <c r="G65" s="1">
        <v>6458</v>
      </c>
      <c r="H65" s="1">
        <v>6775</v>
      </c>
      <c r="I65" s="1">
        <v>7168</v>
      </c>
      <c r="J65" s="2">
        <f t="shared" ref="J65" si="117">I65</f>
        <v>7168</v>
      </c>
      <c r="K65" s="1">
        <v>7571</v>
      </c>
      <c r="L65" s="1">
        <v>8307</v>
      </c>
      <c r="M65" s="1">
        <v>8652</v>
      </c>
      <c r="N65" s="2">
        <f t="shared" ref="N65" si="118">M65</f>
        <v>8652</v>
      </c>
      <c r="O65" s="1">
        <v>8805</v>
      </c>
      <c r="P65" s="1">
        <v>9086</v>
      </c>
      <c r="Q65" s="1">
        <v>9373</v>
      </c>
      <c r="R65" s="2">
        <f t="shared" ref="R65:S65" si="119">Q65</f>
        <v>9373</v>
      </c>
      <c r="S65" s="2">
        <f t="shared" si="119"/>
        <v>9373</v>
      </c>
      <c r="T65" s="1">
        <v>9425</v>
      </c>
      <c r="U65" s="1">
        <v>9229</v>
      </c>
      <c r="V65" s="1">
        <v>9551</v>
      </c>
      <c r="W65" s="2">
        <f t="shared" ref="W65" si="120">V65</f>
        <v>9551</v>
      </c>
      <c r="X65" s="1">
        <v>9884</v>
      </c>
      <c r="Y65" s="1">
        <v>10030</v>
      </c>
      <c r="Z65" s="12">
        <v>10492</v>
      </c>
      <c r="AA65" s="2">
        <f t="shared" ref="AA65" si="121">Z65</f>
        <v>10492</v>
      </c>
      <c r="AB65" s="1">
        <v>10611</v>
      </c>
      <c r="AC65" s="1">
        <v>10730</v>
      </c>
      <c r="AD65" s="12">
        <v>10608</v>
      </c>
      <c r="AE65" s="2">
        <f t="shared" ref="AE65" si="122">AD65</f>
        <v>10608</v>
      </c>
      <c r="AF65" s="1">
        <v>10726</v>
      </c>
      <c r="AG65" s="1">
        <v>10323</v>
      </c>
      <c r="AH65" s="1">
        <v>10731</v>
      </c>
      <c r="AI65" s="2">
        <f t="shared" ref="AI65" si="123">AH65</f>
        <v>10731</v>
      </c>
      <c r="AJ65" s="2">
        <f t="shared" ref="AJ65" si="124">AI65</f>
        <v>10731</v>
      </c>
      <c r="AK65" s="1">
        <v>10669</v>
      </c>
      <c r="AL65" s="12">
        <v>10982</v>
      </c>
      <c r="AM65" s="1">
        <v>11351</v>
      </c>
      <c r="AN65" s="2">
        <f t="shared" ref="AN65" si="125">AM65</f>
        <v>11351</v>
      </c>
      <c r="AO65" s="1">
        <v>11356</v>
      </c>
      <c r="AP65" s="1">
        <v>11706</v>
      </c>
      <c r="AQ65" s="1">
        <v>10844</v>
      </c>
      <c r="AR65" s="2">
        <f t="shared" ref="AR65" si="126">AQ65</f>
        <v>10844</v>
      </c>
      <c r="AS65" s="1">
        <v>10955</v>
      </c>
      <c r="AT65" s="1">
        <v>12782</v>
      </c>
      <c r="AU65" s="12">
        <v>12943</v>
      </c>
      <c r="AV65" s="2">
        <f t="shared" ref="AV65" si="127">AU65</f>
        <v>12943</v>
      </c>
      <c r="AW65" s="1">
        <v>13126</v>
      </c>
      <c r="AX65" s="1">
        <v>13131</v>
      </c>
      <c r="AY65" s="1">
        <v>13179</v>
      </c>
      <c r="AZ65" s="2">
        <f t="shared" ref="AZ65" si="128">AY65</f>
        <v>13179</v>
      </c>
      <c r="BA65" s="2">
        <f t="shared" ref="BA65" si="129">AZ65</f>
        <v>13179</v>
      </c>
      <c r="BB65" s="1">
        <v>13329</v>
      </c>
      <c r="BC65" s="12">
        <v>13518</v>
      </c>
      <c r="BD65" s="1">
        <v>13736</v>
      </c>
      <c r="BE65" s="2">
        <f t="shared" ref="BE65" si="130">BD65</f>
        <v>13736</v>
      </c>
      <c r="BF65" s="1">
        <v>13794</v>
      </c>
      <c r="BG65" s="1">
        <v>13522</v>
      </c>
      <c r="BH65" s="1">
        <v>13424</v>
      </c>
      <c r="BI65" s="2">
        <f t="shared" ref="BI65" si="131">BH65</f>
        <v>13424</v>
      </c>
      <c r="BJ65" s="1">
        <v>13330</v>
      </c>
      <c r="BK65" s="1">
        <v>13181</v>
      </c>
      <c r="BL65" s="1">
        <v>13707</v>
      </c>
      <c r="BM65" s="2">
        <f t="shared" ref="BM65" si="132">BL65</f>
        <v>13707</v>
      </c>
      <c r="BN65" s="1">
        <v>13908</v>
      </c>
      <c r="BO65" s="1">
        <v>14228</v>
      </c>
      <c r="BP65" s="12">
        <v>13839</v>
      </c>
      <c r="BQ65" s="2">
        <f t="shared" ref="BQ65" si="133">BP65</f>
        <v>13839</v>
      </c>
      <c r="BR65" s="2">
        <f t="shared" ref="BR65" si="134">BQ65</f>
        <v>13839</v>
      </c>
      <c r="BS65" s="12">
        <v>13821</v>
      </c>
      <c r="BT65" s="12">
        <v>14216</v>
      </c>
      <c r="BU65" s="12">
        <v>14179</v>
      </c>
      <c r="BV65" s="12">
        <v>14521</v>
      </c>
    </row>
    <row r="66" spans="2:76">
      <c r="AJ66" s="14"/>
      <c r="BA66" s="14"/>
    </row>
    <row r="68" spans="2:76" ht="27.6" customHeight="1">
      <c r="B68" s="54" t="s">
        <v>84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100</v>
      </c>
      <c r="BM68" s="9" t="s">
        <v>105</v>
      </c>
      <c r="BN68" s="8" t="s">
        <v>101</v>
      </c>
      <c r="BO68" s="8" t="s">
        <v>102</v>
      </c>
      <c r="BP68" s="8" t="s">
        <v>104</v>
      </c>
      <c r="BQ68" s="9" t="s">
        <v>106</v>
      </c>
      <c r="BR68" s="9" t="s">
        <v>107</v>
      </c>
      <c r="BS68" s="8" t="s">
        <v>108</v>
      </c>
      <c r="BT68" s="8" t="s">
        <v>109</v>
      </c>
      <c r="BU68" s="8" t="s">
        <v>110</v>
      </c>
      <c r="BV68" s="8" t="s">
        <v>111</v>
      </c>
      <c r="BX68" s="7" t="s">
        <v>94</v>
      </c>
    </row>
    <row r="69" spans="2:76">
      <c r="B69" s="54"/>
      <c r="C69" s="6" t="s">
        <v>63</v>
      </c>
      <c r="D69" s="6" t="s">
        <v>63</v>
      </c>
      <c r="E69" s="6" t="s">
        <v>63</v>
      </c>
      <c r="F69" s="5" t="s">
        <v>64</v>
      </c>
      <c r="G69" s="6" t="s">
        <v>63</v>
      </c>
      <c r="H69" s="6" t="s">
        <v>63</v>
      </c>
      <c r="I69" s="6" t="s">
        <v>63</v>
      </c>
      <c r="J69" s="5" t="s">
        <v>64</v>
      </c>
      <c r="K69" s="6" t="s">
        <v>63</v>
      </c>
      <c r="L69" s="6" t="s">
        <v>63</v>
      </c>
      <c r="M69" s="6" t="s">
        <v>63</v>
      </c>
      <c r="N69" s="5" t="s">
        <v>64</v>
      </c>
      <c r="O69" s="6" t="s">
        <v>63</v>
      </c>
      <c r="P69" s="6" t="s">
        <v>63</v>
      </c>
      <c r="Q69" s="6" t="s">
        <v>63</v>
      </c>
      <c r="R69" s="5" t="s">
        <v>64</v>
      </c>
      <c r="S69" s="5" t="s">
        <v>65</v>
      </c>
      <c r="T69" s="6" t="s">
        <v>63</v>
      </c>
      <c r="U69" s="6" t="s">
        <v>63</v>
      </c>
      <c r="V69" s="6" t="s">
        <v>63</v>
      </c>
      <c r="W69" s="5" t="s">
        <v>64</v>
      </c>
      <c r="X69" s="4" t="s">
        <v>63</v>
      </c>
      <c r="Y69" s="4" t="s">
        <v>63</v>
      </c>
      <c r="Z69" s="4" t="s">
        <v>63</v>
      </c>
      <c r="AA69" s="5" t="s">
        <v>64</v>
      </c>
      <c r="AB69" s="4" t="s">
        <v>63</v>
      </c>
      <c r="AC69" s="4" t="s">
        <v>63</v>
      </c>
      <c r="AD69" s="4" t="s">
        <v>63</v>
      </c>
      <c r="AE69" s="5" t="s">
        <v>64</v>
      </c>
      <c r="AF69" s="4" t="s">
        <v>63</v>
      </c>
      <c r="AG69" s="4" t="s">
        <v>63</v>
      </c>
      <c r="AH69" s="4" t="s">
        <v>63</v>
      </c>
      <c r="AI69" s="5" t="s">
        <v>64</v>
      </c>
      <c r="AJ69" s="5" t="s">
        <v>65</v>
      </c>
      <c r="AK69" s="4" t="s">
        <v>63</v>
      </c>
      <c r="AL69" s="4" t="s">
        <v>63</v>
      </c>
      <c r="AM69" s="4" t="s">
        <v>63</v>
      </c>
      <c r="AN69" s="5" t="s">
        <v>64</v>
      </c>
      <c r="AO69" s="4" t="s">
        <v>63</v>
      </c>
      <c r="AP69" s="4" t="s">
        <v>63</v>
      </c>
      <c r="AQ69" s="4" t="s">
        <v>63</v>
      </c>
      <c r="AR69" s="5" t="s">
        <v>64</v>
      </c>
      <c r="AS69" s="4" t="s">
        <v>63</v>
      </c>
      <c r="AT69" s="4" t="s">
        <v>63</v>
      </c>
      <c r="AU69" s="4" t="s">
        <v>63</v>
      </c>
      <c r="AV69" s="5" t="s">
        <v>64</v>
      </c>
      <c r="AW69" s="4" t="s">
        <v>63</v>
      </c>
      <c r="AX69" s="4" t="s">
        <v>63</v>
      </c>
      <c r="AY69" s="4" t="s">
        <v>63</v>
      </c>
      <c r="AZ69" s="5" t="s">
        <v>64</v>
      </c>
      <c r="BA69" s="5" t="s">
        <v>65</v>
      </c>
      <c r="BB69" s="4" t="s">
        <v>63</v>
      </c>
      <c r="BC69" s="4" t="s">
        <v>63</v>
      </c>
      <c r="BD69" s="4" t="s">
        <v>63</v>
      </c>
      <c r="BE69" s="5" t="s">
        <v>64</v>
      </c>
      <c r="BF69" s="4" t="s">
        <v>63</v>
      </c>
      <c r="BG69" s="4" t="s">
        <v>63</v>
      </c>
      <c r="BH69" s="4" t="s">
        <v>63</v>
      </c>
      <c r="BI69" s="5" t="s">
        <v>64</v>
      </c>
      <c r="BJ69" s="4" t="s">
        <v>63</v>
      </c>
      <c r="BK69" s="4" t="s">
        <v>63</v>
      </c>
      <c r="BL69" s="4" t="s">
        <v>63</v>
      </c>
      <c r="BM69" s="5" t="s">
        <v>64</v>
      </c>
      <c r="BN69" s="4" t="s">
        <v>63</v>
      </c>
      <c r="BO69" s="4" t="s">
        <v>63</v>
      </c>
      <c r="BP69" s="4" t="s">
        <v>63</v>
      </c>
      <c r="BQ69" s="5" t="s">
        <v>64</v>
      </c>
      <c r="BR69" s="5" t="s">
        <v>65</v>
      </c>
      <c r="BS69" s="4" t="s">
        <v>63</v>
      </c>
      <c r="BT69" s="4" t="s">
        <v>63</v>
      </c>
      <c r="BU69" s="4" t="s">
        <v>63</v>
      </c>
      <c r="BV69" s="4" t="s">
        <v>63</v>
      </c>
    </row>
    <row r="70" spans="2:76">
      <c r="B70" s="3" t="s">
        <v>66</v>
      </c>
      <c r="C70" s="1">
        <v>344.17963200983996</v>
      </c>
      <c r="D70" s="1">
        <v>346.95978566893007</v>
      </c>
      <c r="E70" s="1">
        <v>337.95814923657002</v>
      </c>
      <c r="F70" s="2">
        <f>E70</f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f>I70</f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f>M70</f>
        <v>360.948304624</v>
      </c>
      <c r="O70" s="1">
        <v>362.95600000000002</v>
      </c>
      <c r="P70" s="1">
        <v>366.3</v>
      </c>
      <c r="Q70" s="1">
        <v>373.13338439500001</v>
      </c>
      <c r="R70" s="2">
        <f>Q70</f>
        <v>373.13338439500001</v>
      </c>
      <c r="S70" s="2">
        <f>R70</f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f>V70</f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f>Z70</f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f>AD70</f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f>AH70</f>
        <v>396.61965113000002</v>
      </c>
      <c r="AJ70" s="2">
        <f>AI70</f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f>AM70</f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f>AQ70</f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f>AU70</f>
        <v>395.03531453736201</v>
      </c>
      <c r="AW70" s="1">
        <v>387</v>
      </c>
      <c r="AX70" s="1">
        <v>388</v>
      </c>
      <c r="AY70" s="1">
        <v>386</v>
      </c>
      <c r="AZ70" s="2">
        <f>AY70</f>
        <v>386</v>
      </c>
      <c r="BA70" s="2">
        <f>AZ70</f>
        <v>386</v>
      </c>
      <c r="BB70" s="1">
        <v>389</v>
      </c>
      <c r="BC70" s="1">
        <v>389</v>
      </c>
      <c r="BD70" s="1">
        <v>394</v>
      </c>
      <c r="BE70" s="2">
        <f>BD70</f>
        <v>394</v>
      </c>
      <c r="BF70" s="1">
        <v>396.81669463999998</v>
      </c>
      <c r="BG70" s="12">
        <v>394</v>
      </c>
      <c r="BH70" s="1">
        <v>392</v>
      </c>
      <c r="BI70" s="2">
        <f>BH70</f>
        <v>392</v>
      </c>
      <c r="BJ70" s="1">
        <v>394</v>
      </c>
      <c r="BK70" s="1">
        <v>393</v>
      </c>
      <c r="BL70" s="1">
        <v>393.15447958621002</v>
      </c>
      <c r="BM70" s="2">
        <f>BL70</f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f>BP70</f>
        <v>388.61954067179602</v>
      </c>
      <c r="BR70" s="2">
        <f>BQ70</f>
        <v>388.61954067179602</v>
      </c>
      <c r="BS70" s="12">
        <v>389.31065812453539</v>
      </c>
      <c r="BT70" s="12">
        <v>387.01325938917944</v>
      </c>
      <c r="BU70" s="12">
        <v>388.35013270438395</v>
      </c>
      <c r="BV70" s="12">
        <v>387.01325938917898</v>
      </c>
      <c r="BW70" s="12"/>
      <c r="BX70" s="14"/>
    </row>
    <row r="71" spans="2:76" hidden="1" outlineLevel="1">
      <c r="B71" s="15" t="s">
        <v>67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f t="shared" ref="W71:W73" si="135">V71</f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f t="shared" ref="AA71:AA73" si="136">Z71</f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f t="shared" ref="AE71:AE73" si="137">AD71</f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f t="shared" ref="AI71:AI73" si="138">AH71</f>
        <v>0.31373553623346406</v>
      </c>
      <c r="AJ71" s="17">
        <f t="shared" ref="AJ71:AJ73" si="139">AI71</f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f t="shared" ref="AN71:AN73" si="140">AM71</f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f t="shared" ref="AR71:AR73" si="141">AQ71</f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f t="shared" ref="AV71:AV73" si="142">AU71</f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f t="shared" ref="AZ71:AZ73" si="143">AY71</f>
        <v>0.31</v>
      </c>
      <c r="BA71" s="17">
        <f t="shared" ref="BA71:BA73" si="144">AZ71</f>
        <v>0.31</v>
      </c>
      <c r="BB71" s="16">
        <v>0.31</v>
      </c>
      <c r="BC71" s="16">
        <v>0.30299999999999999</v>
      </c>
      <c r="BD71" s="16">
        <v>0.30471711847833854</v>
      </c>
      <c r="BE71" s="17">
        <f t="shared" ref="BE71:BE73" si="145">BD71</f>
        <v>0.30471711847833854</v>
      </c>
      <c r="BF71" s="16">
        <v>0.31</v>
      </c>
      <c r="BG71" s="18">
        <v>0.31010467037382755</v>
      </c>
      <c r="BH71" s="16">
        <v>0.31</v>
      </c>
      <c r="BI71" s="17">
        <f t="shared" ref="BI71:BI73" si="146">BH71</f>
        <v>0.31</v>
      </c>
      <c r="BJ71" s="16">
        <v>0.308</v>
      </c>
      <c r="BK71" s="16">
        <v>0.30299999999999999</v>
      </c>
      <c r="BL71" s="16">
        <v>0.30199999999999999</v>
      </c>
      <c r="BM71" s="17">
        <f t="shared" ref="BM71:BM73" si="147">BL71</f>
        <v>0.30199999999999999</v>
      </c>
      <c r="BN71" s="16">
        <v>0.30199999999999999</v>
      </c>
      <c r="BO71" s="16">
        <v>0.3</v>
      </c>
      <c r="BP71" s="18">
        <v>0.3</v>
      </c>
      <c r="BQ71" s="17">
        <f t="shared" ref="BQ71:BQ73" si="148">BP71</f>
        <v>0.3</v>
      </c>
      <c r="BR71" s="17">
        <f t="shared" ref="BR71:BR73" si="149">BQ71</f>
        <v>0.3</v>
      </c>
      <c r="BS71" s="18">
        <v>0.2982660878543425</v>
      </c>
      <c r="BT71" s="18">
        <v>0.3</v>
      </c>
      <c r="BU71" s="18">
        <v>0.3</v>
      </c>
      <c r="BV71" s="18">
        <v>0.3</v>
      </c>
      <c r="BW71" s="18"/>
      <c r="BX71" s="14"/>
    </row>
    <row r="72" spans="2:76" hidden="1" outlineLevel="1">
      <c r="B72" s="15" t="s">
        <v>68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f t="shared" si="135"/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f t="shared" si="136"/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f t="shared" si="137"/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f t="shared" si="138"/>
        <v>0.67585318775881598</v>
      </c>
      <c r="AJ72" s="17">
        <f t="shared" si="139"/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f t="shared" si="140"/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f t="shared" si="141"/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f t="shared" si="142"/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f t="shared" si="143"/>
        <v>0.68</v>
      </c>
      <c r="BA72" s="17">
        <f t="shared" si="144"/>
        <v>0.68</v>
      </c>
      <c r="BB72" s="16">
        <v>0.68</v>
      </c>
      <c r="BC72" s="16">
        <v>0.68400000000000005</v>
      </c>
      <c r="BD72" s="16">
        <v>0.68237648581333865</v>
      </c>
      <c r="BE72" s="17">
        <f t="shared" si="145"/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f t="shared" si="146"/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f t="shared" si="147"/>
        <v>0.68400000000000005</v>
      </c>
      <c r="BN72" s="16">
        <v>0.69</v>
      </c>
      <c r="BO72" s="16">
        <v>0.69</v>
      </c>
      <c r="BP72" s="18">
        <v>0.69</v>
      </c>
      <c r="BQ72" s="17">
        <f t="shared" si="148"/>
        <v>0.69</v>
      </c>
      <c r="BR72" s="17">
        <f t="shared" si="149"/>
        <v>0.69</v>
      </c>
      <c r="BS72" s="18">
        <v>0.68746021783078681</v>
      </c>
      <c r="BT72" s="18">
        <v>0.69</v>
      </c>
      <c r="BU72" s="18">
        <v>0.69</v>
      </c>
      <c r="BV72" s="18">
        <v>0.68</v>
      </c>
      <c r="BW72" s="18"/>
      <c r="BX72" s="14"/>
    </row>
    <row r="73" spans="2:76" hidden="1" outlineLevel="1">
      <c r="B73" s="15" t="s">
        <v>69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f t="shared" si="135"/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f t="shared" si="136"/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f t="shared" si="137"/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f t="shared" si="138"/>
        <v>8.7129537030108378E-3</v>
      </c>
      <c r="AJ73" s="17">
        <f t="shared" si="139"/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f t="shared" si="140"/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f t="shared" si="141"/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f t="shared" si="142"/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f t="shared" si="143"/>
        <v>0.01</v>
      </c>
      <c r="BA73" s="17">
        <f t="shared" si="144"/>
        <v>0.01</v>
      </c>
      <c r="BB73" s="16">
        <v>0.01</v>
      </c>
      <c r="BC73" s="16">
        <v>1.2999999999999999E-2</v>
      </c>
      <c r="BD73" s="16">
        <v>1.2906395708322803E-2</v>
      </c>
      <c r="BE73" s="17">
        <f t="shared" si="145"/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f t="shared" si="146"/>
        <v>1.2999999999999999E-2</v>
      </c>
      <c r="BJ73" s="16">
        <v>1.4E-2</v>
      </c>
      <c r="BK73" s="16">
        <v>1.4E-2</v>
      </c>
      <c r="BL73" s="16">
        <v>1.4E-2</v>
      </c>
      <c r="BM73" s="17">
        <f t="shared" si="147"/>
        <v>1.4E-2</v>
      </c>
      <c r="BN73" s="16">
        <v>1.4E-2</v>
      </c>
      <c r="BO73" s="16">
        <v>0.01</v>
      </c>
      <c r="BP73" s="18">
        <v>0.01</v>
      </c>
      <c r="BQ73" s="17">
        <f t="shared" si="148"/>
        <v>0.01</v>
      </c>
      <c r="BR73" s="17">
        <f t="shared" si="149"/>
        <v>0.01</v>
      </c>
      <c r="BS73" s="18">
        <v>1.4273694314870758E-2</v>
      </c>
      <c r="BT73" s="18">
        <v>0.01</v>
      </c>
      <c r="BU73" s="18">
        <v>0.01</v>
      </c>
      <c r="BV73" s="18">
        <v>0.02</v>
      </c>
      <c r="BW73" s="18"/>
      <c r="BX73" s="14"/>
    </row>
    <row r="74" spans="2:76" collapsed="1">
      <c r="B74" s="3" t="s">
        <v>70</v>
      </c>
      <c r="C74" s="1">
        <v>164536</v>
      </c>
      <c r="D74" s="1">
        <v>162220</v>
      </c>
      <c r="E74" s="1">
        <v>215020</v>
      </c>
      <c r="F74" s="2">
        <f>SUM(C74:E74)</f>
        <v>541776</v>
      </c>
      <c r="G74" s="1">
        <v>166750</v>
      </c>
      <c r="H74" s="1">
        <v>159332</v>
      </c>
      <c r="I74" s="1">
        <v>169942</v>
      </c>
      <c r="J74" s="2">
        <f>SUM(G74:I74)</f>
        <v>496024</v>
      </c>
      <c r="K74" s="1">
        <v>164170</v>
      </c>
      <c r="L74" s="1">
        <v>137750</v>
      </c>
      <c r="M74" s="1">
        <v>148142</v>
      </c>
      <c r="N74" s="2">
        <f>SUM(K74:M74)</f>
        <v>450062</v>
      </c>
      <c r="O74" s="1">
        <v>151254</v>
      </c>
      <c r="P74" s="1">
        <v>153800</v>
      </c>
      <c r="Q74" s="1">
        <v>164790</v>
      </c>
      <c r="R74" s="2">
        <f>SUM(O74:Q74)</f>
        <v>469844</v>
      </c>
      <c r="S74" s="2">
        <f>SUM(F74,J74,N74,R74)</f>
        <v>1957706</v>
      </c>
      <c r="T74" s="1">
        <v>161806</v>
      </c>
      <c r="U74" s="1">
        <v>161376</v>
      </c>
      <c r="V74" s="1">
        <v>188290</v>
      </c>
      <c r="W74" s="2">
        <f>SUM(T74:V74)</f>
        <v>511472</v>
      </c>
      <c r="X74" s="1">
        <v>156040</v>
      </c>
      <c r="Y74" s="1">
        <v>164414</v>
      </c>
      <c r="Z74" s="12">
        <v>157032</v>
      </c>
      <c r="AA74" s="2">
        <f>SUM(X74:Z74)</f>
        <v>477486</v>
      </c>
      <c r="AB74" s="1">
        <v>165414</v>
      </c>
      <c r="AC74" s="1">
        <v>147640</v>
      </c>
      <c r="AD74" s="12">
        <v>164332</v>
      </c>
      <c r="AE74" s="2">
        <f>SUM(AB74:AD74)</f>
        <v>477386</v>
      </c>
      <c r="AF74" s="1">
        <v>159168</v>
      </c>
      <c r="AG74" s="1">
        <v>176298</v>
      </c>
      <c r="AH74" s="1">
        <v>166528</v>
      </c>
      <c r="AI74" s="2">
        <f>SUM(AF74:AH74)</f>
        <v>501994</v>
      </c>
      <c r="AJ74" s="2">
        <f>SUM(W74,AA74,AE74,AI74)</f>
        <v>1968338</v>
      </c>
      <c r="AK74" s="1">
        <v>152280</v>
      </c>
      <c r="AL74" s="1">
        <v>151900</v>
      </c>
      <c r="AM74" s="1">
        <v>187726</v>
      </c>
      <c r="AN74" s="2">
        <f>SUM(AK74:AM74)</f>
        <v>491906</v>
      </c>
      <c r="AO74" s="1">
        <v>145498</v>
      </c>
      <c r="AP74" s="1">
        <v>166184</v>
      </c>
      <c r="AQ74" s="1">
        <v>170528</v>
      </c>
      <c r="AR74" s="2">
        <f>SUM(AO74:AQ74)</f>
        <v>482210</v>
      </c>
      <c r="AS74" s="1">
        <v>156502</v>
      </c>
      <c r="AT74" s="12">
        <v>158612</v>
      </c>
      <c r="AU74" s="12">
        <v>159422</v>
      </c>
      <c r="AV74" s="2">
        <f>SUM(AS74:AU74)</f>
        <v>474536</v>
      </c>
      <c r="AW74" s="1">
        <v>157912</v>
      </c>
      <c r="AX74" s="1">
        <v>161482</v>
      </c>
      <c r="AY74" s="1">
        <v>160620</v>
      </c>
      <c r="AZ74" s="2">
        <f>SUM(AW74:AY74)</f>
        <v>480014</v>
      </c>
      <c r="BA74" s="2">
        <f>SUM(AN74,AR74,AV74,AZ74)</f>
        <v>1928666</v>
      </c>
      <c r="BB74" s="1">
        <v>166570</v>
      </c>
      <c r="BC74" s="1">
        <v>159324</v>
      </c>
      <c r="BD74" s="1">
        <v>188446</v>
      </c>
      <c r="BE74" s="2">
        <f>SUM(BB74:BD74)</f>
        <v>514340</v>
      </c>
      <c r="BF74" s="1">
        <v>136212</v>
      </c>
      <c r="BG74" s="12">
        <v>168130</v>
      </c>
      <c r="BH74" s="1">
        <v>162334</v>
      </c>
      <c r="BI74" s="2">
        <f>SUM(BF74:BH74)</f>
        <v>466676</v>
      </c>
      <c r="BJ74" s="1">
        <v>147198</v>
      </c>
      <c r="BK74" s="1">
        <v>153538</v>
      </c>
      <c r="BL74" s="1">
        <v>155750</v>
      </c>
      <c r="BM74" s="2">
        <f>SUM(BJ74:BL74)</f>
        <v>456486</v>
      </c>
      <c r="BN74" s="1">
        <v>162704</v>
      </c>
      <c r="BO74" s="1">
        <v>129438</v>
      </c>
      <c r="BP74" s="12">
        <v>140792</v>
      </c>
      <c r="BQ74" s="2">
        <f>SUM(BN74:BP74)</f>
        <v>432934</v>
      </c>
      <c r="BR74" s="2">
        <f>SUM(BE74,BI74,BM74,BQ74)</f>
        <v>1870436</v>
      </c>
      <c r="BS74" s="12">
        <v>153394</v>
      </c>
      <c r="BT74" s="12">
        <v>144714</v>
      </c>
      <c r="BU74" s="12">
        <v>142488</v>
      </c>
      <c r="BV74" s="12">
        <v>149721</v>
      </c>
      <c r="BW74" s="12"/>
      <c r="BX74" s="14"/>
    </row>
    <row r="75" spans="2:76">
      <c r="B75" s="3" t="s">
        <v>71</v>
      </c>
      <c r="C75" s="1">
        <v>22.960794783000001</v>
      </c>
      <c r="D75" s="1">
        <v>16.985570503000002</v>
      </c>
      <c r="E75" s="1">
        <v>25.891920000999999</v>
      </c>
      <c r="F75" s="2">
        <f>SUM(C75:E75)</f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f>SUM(G75:I75)</f>
        <v>55.977066745999998</v>
      </c>
      <c r="K75" s="1">
        <v>21.162043339</v>
      </c>
      <c r="L75" s="1">
        <v>10.754102980000001</v>
      </c>
      <c r="M75" s="1">
        <v>11.423951016</v>
      </c>
      <c r="N75" s="2">
        <f>SUM(K75:M75)</f>
        <v>43.340097334999996</v>
      </c>
      <c r="O75" s="1">
        <v>12.341821317999999</v>
      </c>
      <c r="P75" s="1">
        <v>10.597580706</v>
      </c>
      <c r="Q75" s="1">
        <v>14.352205623</v>
      </c>
      <c r="R75" s="2">
        <f>SUM(O75:Q75)</f>
        <v>37.291607646999999</v>
      </c>
      <c r="S75" s="2">
        <f>SUM(F75,J75,N75,R75)</f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f>SUM(T75:V75)</f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f>SUM(X75:Z75)</f>
        <v>59.245512145999996</v>
      </c>
      <c r="AB75" s="1">
        <v>13.829175099</v>
      </c>
      <c r="AC75" s="1">
        <v>10.06673002</v>
      </c>
      <c r="AD75" s="12">
        <v>17.600334010000001</v>
      </c>
      <c r="AE75" s="2">
        <f>SUM(AB75:AD75)</f>
        <v>41.496239129000003</v>
      </c>
      <c r="AF75" s="1">
        <v>14.888744587</v>
      </c>
      <c r="AG75" s="1">
        <v>15.428450998000001</v>
      </c>
      <c r="AH75" s="1">
        <v>11.922407277</v>
      </c>
      <c r="AI75" s="2">
        <f>SUM(AF75:AH75)</f>
        <v>42.239602861999998</v>
      </c>
      <c r="AJ75" s="2">
        <f>SUM(W75,AA75,AE75,AI75)</f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f>SUM(AK75:AM75)</f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f>SUM(AO75:AQ75)</f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f>SUM(AS75:AU75)</f>
        <v>40.451693359000004</v>
      </c>
      <c r="AW75" s="1">
        <v>18</v>
      </c>
      <c r="AX75" s="1">
        <v>13</v>
      </c>
      <c r="AY75" s="1">
        <v>14</v>
      </c>
      <c r="AZ75" s="2">
        <f>SUM(AW75:AY75)</f>
        <v>45</v>
      </c>
      <c r="BA75" s="2">
        <f>SUM(AN75,AR75,AV75,AZ75)</f>
        <v>192.707109382</v>
      </c>
      <c r="BB75" s="1">
        <v>18</v>
      </c>
      <c r="BC75" s="1">
        <v>14</v>
      </c>
      <c r="BD75" s="1">
        <v>25</v>
      </c>
      <c r="BE75" s="2">
        <f>SUM(BB75:BD75)</f>
        <v>57</v>
      </c>
      <c r="BF75" s="1">
        <v>14.527298486999999</v>
      </c>
      <c r="BG75" s="12">
        <v>19</v>
      </c>
      <c r="BH75" s="1">
        <v>18</v>
      </c>
      <c r="BI75" s="2">
        <f>SUM(BF75:BH75)</f>
        <v>51.527298486999996</v>
      </c>
      <c r="BJ75" s="1">
        <v>14</v>
      </c>
      <c r="BK75" s="1">
        <v>11</v>
      </c>
      <c r="BL75" s="1">
        <v>16.842401818999999</v>
      </c>
      <c r="BM75" s="2">
        <f>SUM(BJ75:BL75)</f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f>SUM(BN75:BP75)</f>
        <v>42.218623549999997</v>
      </c>
      <c r="BR75" s="2">
        <f>SUM(BE75,BI75,BM75,BQ75)</f>
        <v>192.58832385599999</v>
      </c>
      <c r="BS75" s="12">
        <v>20.190658831</v>
      </c>
      <c r="BT75" s="12">
        <v>14.840096709999999</v>
      </c>
      <c r="BU75" s="12">
        <v>17.394087896999999</v>
      </c>
      <c r="BV75" s="12">
        <v>21.819632637000002</v>
      </c>
      <c r="BW75" s="12"/>
      <c r="BX75" s="14"/>
    </row>
    <row r="76" spans="2:76">
      <c r="B76" s="3" t="s">
        <v>72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f>SUM(AB76:AD76)</f>
        <v>44</v>
      </c>
      <c r="AF76" s="1">
        <v>21</v>
      </c>
      <c r="AG76" s="1">
        <v>22</v>
      </c>
      <c r="AH76" s="1">
        <v>23</v>
      </c>
      <c r="AI76" s="2">
        <f>SUM(AF76:AH76)</f>
        <v>66</v>
      </c>
      <c r="AJ76" s="2">
        <f>SUM(W76,AA76,AE76,AI76)</f>
        <v>110</v>
      </c>
      <c r="AK76" s="1">
        <v>21</v>
      </c>
      <c r="AL76" s="1">
        <v>20</v>
      </c>
      <c r="AM76" s="1">
        <v>23</v>
      </c>
      <c r="AN76" s="2">
        <f>SUM(AK76:AM76)</f>
        <v>64</v>
      </c>
      <c r="AO76" s="1">
        <v>19</v>
      </c>
      <c r="AP76" s="1">
        <v>22</v>
      </c>
      <c r="AQ76" s="1">
        <v>22</v>
      </c>
      <c r="AR76" s="2">
        <f>SUM(AO76:AQ76)</f>
        <v>63</v>
      </c>
      <c r="AS76" s="1">
        <v>21</v>
      </c>
      <c r="AT76" s="12">
        <v>23</v>
      </c>
      <c r="AU76" s="12">
        <v>22</v>
      </c>
      <c r="AV76" s="2">
        <f>SUM(AS76:AU76)</f>
        <v>66</v>
      </c>
      <c r="AW76" s="1">
        <v>21</v>
      </c>
      <c r="AX76" s="1">
        <v>22</v>
      </c>
      <c r="AY76" s="1">
        <v>21</v>
      </c>
      <c r="AZ76" s="2">
        <f>SUM(AW76:AY76)</f>
        <v>64</v>
      </c>
      <c r="BA76" s="2">
        <f>SUM(AN76,AR76,AV76,AZ76)</f>
        <v>257</v>
      </c>
      <c r="BB76" s="1">
        <v>22</v>
      </c>
      <c r="BC76" s="1">
        <v>20</v>
      </c>
      <c r="BD76" s="1">
        <v>23</v>
      </c>
      <c r="BE76" s="2">
        <f>SUM(BB76:BD76)</f>
        <v>65</v>
      </c>
      <c r="BF76" s="1">
        <v>22</v>
      </c>
      <c r="BG76" s="12">
        <v>22</v>
      </c>
      <c r="BH76" s="1">
        <v>22</v>
      </c>
      <c r="BI76" s="2">
        <f>SUM(BF76:BH76)</f>
        <v>66</v>
      </c>
      <c r="BJ76" s="1">
        <v>21</v>
      </c>
      <c r="BK76" s="1">
        <v>23</v>
      </c>
      <c r="BL76" s="1">
        <v>21</v>
      </c>
      <c r="BM76" s="2">
        <f>SUM(BJ76:BL76)</f>
        <v>65</v>
      </c>
      <c r="BN76" s="1">
        <v>22</v>
      </c>
      <c r="BO76" s="1">
        <v>22</v>
      </c>
      <c r="BP76" s="12">
        <v>19</v>
      </c>
      <c r="BQ76" s="2">
        <f>SUM(BN76:BP76)</f>
        <v>63</v>
      </c>
      <c r="BR76" s="2">
        <f>SUM(BE76,BI76,BM76,BQ76)</f>
        <v>259</v>
      </c>
      <c r="BS76" s="12">
        <v>22</v>
      </c>
      <c r="BT76" s="12">
        <v>20</v>
      </c>
      <c r="BU76" s="12">
        <v>20</v>
      </c>
      <c r="BV76" s="12">
        <v>21</v>
      </c>
      <c r="BW76" s="12"/>
      <c r="BX76" s="14"/>
    </row>
    <row r="77" spans="2:76">
      <c r="B77" s="3" t="s">
        <v>73</v>
      </c>
      <c r="C77" s="1">
        <v>566</v>
      </c>
      <c r="D77" s="1">
        <v>567</v>
      </c>
      <c r="E77" s="1">
        <v>572</v>
      </c>
      <c r="F77" s="2">
        <f>E77</f>
        <v>572</v>
      </c>
      <c r="G77" s="1">
        <v>572</v>
      </c>
      <c r="H77" s="1">
        <v>572</v>
      </c>
      <c r="I77" s="1">
        <v>573</v>
      </c>
      <c r="J77" s="2">
        <f>I77</f>
        <v>573</v>
      </c>
      <c r="K77" s="1">
        <v>572</v>
      </c>
      <c r="L77" s="1">
        <v>574</v>
      </c>
      <c r="M77" s="1">
        <v>576</v>
      </c>
      <c r="N77" s="2">
        <f>M77</f>
        <v>576</v>
      </c>
      <c r="O77" s="1">
        <v>576</v>
      </c>
      <c r="P77" s="1">
        <v>579</v>
      </c>
      <c r="Q77" s="1">
        <v>578</v>
      </c>
      <c r="R77" s="2">
        <f>Q77</f>
        <v>578</v>
      </c>
      <c r="S77" s="2">
        <f>R77</f>
        <v>578</v>
      </c>
      <c r="T77" s="1">
        <v>574</v>
      </c>
      <c r="U77" s="1">
        <v>578</v>
      </c>
      <c r="V77" s="1">
        <v>578</v>
      </c>
      <c r="W77" s="2">
        <f>V77</f>
        <v>578</v>
      </c>
      <c r="X77" s="1">
        <v>581</v>
      </c>
      <c r="Y77" s="1">
        <v>582</v>
      </c>
      <c r="Z77" s="12">
        <v>584</v>
      </c>
      <c r="AA77" s="2">
        <f>Z77</f>
        <v>584</v>
      </c>
      <c r="AB77" s="1">
        <v>587</v>
      </c>
      <c r="AC77" s="1">
        <v>590</v>
      </c>
      <c r="AD77" s="12">
        <v>592</v>
      </c>
      <c r="AE77" s="2">
        <f>AD77</f>
        <v>592</v>
      </c>
      <c r="AF77" s="1">
        <v>597</v>
      </c>
      <c r="AG77" s="1">
        <v>599</v>
      </c>
      <c r="AH77" s="1">
        <v>607</v>
      </c>
      <c r="AI77" s="2">
        <f>AH77</f>
        <v>607</v>
      </c>
      <c r="AJ77" s="2">
        <f>AI77</f>
        <v>607</v>
      </c>
      <c r="AK77" s="1">
        <v>603</v>
      </c>
      <c r="AL77" s="1">
        <v>603</v>
      </c>
      <c r="AM77" s="1">
        <v>604</v>
      </c>
      <c r="AN77" s="2">
        <f>AM77</f>
        <v>604</v>
      </c>
      <c r="AO77" s="1">
        <v>606</v>
      </c>
      <c r="AP77" s="1">
        <v>611</v>
      </c>
      <c r="AQ77" s="1">
        <v>610</v>
      </c>
      <c r="AR77" s="2">
        <f>AQ77</f>
        <v>610</v>
      </c>
      <c r="AS77" s="1">
        <v>614</v>
      </c>
      <c r="AT77" s="12">
        <v>620</v>
      </c>
      <c r="AU77" s="12">
        <v>621</v>
      </c>
      <c r="AV77" s="2">
        <f>AU77</f>
        <v>621</v>
      </c>
      <c r="AW77" s="1">
        <v>621</v>
      </c>
      <c r="AX77" s="1">
        <v>618</v>
      </c>
      <c r="AY77" s="1">
        <v>623</v>
      </c>
      <c r="AZ77" s="2">
        <f>AY77</f>
        <v>623</v>
      </c>
      <c r="BA77" s="2">
        <f>AZ77</f>
        <v>623</v>
      </c>
      <c r="BB77" s="1">
        <v>625</v>
      </c>
      <c r="BC77" s="1">
        <v>628</v>
      </c>
      <c r="BD77" s="1">
        <v>632</v>
      </c>
      <c r="BE77" s="2">
        <f>BD77</f>
        <v>632</v>
      </c>
      <c r="BF77" s="1">
        <v>634</v>
      </c>
      <c r="BG77" s="12">
        <v>637</v>
      </c>
      <c r="BH77" s="1">
        <v>644</v>
      </c>
      <c r="BI77" s="2">
        <f>BH77</f>
        <v>644</v>
      </c>
      <c r="BJ77" s="1">
        <v>645</v>
      </c>
      <c r="BK77" s="1">
        <v>651</v>
      </c>
      <c r="BL77" s="1">
        <v>648</v>
      </c>
      <c r="BM77" s="2">
        <f>BL77</f>
        <v>648</v>
      </c>
      <c r="BN77" s="1">
        <v>657</v>
      </c>
      <c r="BO77" s="1">
        <v>657</v>
      </c>
      <c r="BP77" s="12">
        <v>652</v>
      </c>
      <c r="BQ77" s="2">
        <f>BP77</f>
        <v>652</v>
      </c>
      <c r="BR77" s="2">
        <f>BQ77</f>
        <v>652</v>
      </c>
      <c r="BS77" s="12">
        <v>646</v>
      </c>
      <c r="BT77" s="12">
        <v>645</v>
      </c>
      <c r="BU77" s="12">
        <v>647</v>
      </c>
      <c r="BV77" s="12">
        <v>649</v>
      </c>
      <c r="BW77" s="12"/>
      <c r="BX77" s="14"/>
    </row>
    <row r="78" spans="2:76">
      <c r="B78" s="15" t="s">
        <v>74</v>
      </c>
      <c r="C78" s="1"/>
      <c r="D78" s="1">
        <f>D77-C77</f>
        <v>1</v>
      </c>
      <c r="E78" s="1">
        <f>E77-D77</f>
        <v>5</v>
      </c>
      <c r="F78" s="2">
        <f>F77-C77</f>
        <v>6</v>
      </c>
      <c r="G78" s="1">
        <f>G77-F77</f>
        <v>0</v>
      </c>
      <c r="H78" s="1">
        <f>H77-G77</f>
        <v>0</v>
      </c>
      <c r="I78" s="1">
        <f>I77-H77</f>
        <v>1</v>
      </c>
      <c r="J78" s="2">
        <f>J77-G77</f>
        <v>1</v>
      </c>
      <c r="K78" s="1">
        <f>K77-J77</f>
        <v>-1</v>
      </c>
      <c r="L78" s="1">
        <f>L77-K77</f>
        <v>2</v>
      </c>
      <c r="M78" s="1">
        <f>M77-L77</f>
        <v>2</v>
      </c>
      <c r="N78" s="2">
        <f>N77-K77</f>
        <v>4</v>
      </c>
      <c r="O78" s="1">
        <f>O77-N77</f>
        <v>0</v>
      </c>
      <c r="P78" s="1">
        <f>P77-O77</f>
        <v>3</v>
      </c>
      <c r="Q78" s="1">
        <f>Q77-P77</f>
        <v>-1</v>
      </c>
      <c r="R78" s="2">
        <f>R77-O77</f>
        <v>2</v>
      </c>
      <c r="S78" s="2">
        <f>S77-O77</f>
        <v>2</v>
      </c>
      <c r="T78" s="1"/>
      <c r="U78" s="1">
        <v>4</v>
      </c>
      <c r="V78" s="1">
        <v>0</v>
      </c>
      <c r="W78" s="2">
        <f>W77-T77</f>
        <v>4</v>
      </c>
      <c r="X78" s="1">
        <v>3</v>
      </c>
      <c r="Y78" s="1">
        <v>1</v>
      </c>
      <c r="Z78" s="1">
        <v>2</v>
      </c>
      <c r="AA78" s="2">
        <f>AA77-X77</f>
        <v>3</v>
      </c>
      <c r="AB78" s="1">
        <v>3</v>
      </c>
      <c r="AC78" s="1">
        <v>3</v>
      </c>
      <c r="AD78" s="1">
        <v>2</v>
      </c>
      <c r="AE78" s="2">
        <f>AE77-AB77</f>
        <v>5</v>
      </c>
      <c r="AF78" s="1">
        <v>5</v>
      </c>
      <c r="AG78" s="1">
        <v>2</v>
      </c>
      <c r="AH78" s="1">
        <v>8</v>
      </c>
      <c r="AI78" s="2">
        <f>AI77-AF77</f>
        <v>10</v>
      </c>
      <c r="AJ78" s="2">
        <f>AJ77-T77</f>
        <v>33</v>
      </c>
      <c r="AK78" s="1">
        <v>-4</v>
      </c>
      <c r="AL78" s="1">
        <v>0</v>
      </c>
      <c r="AM78" s="1">
        <v>1</v>
      </c>
      <c r="AN78" s="2">
        <f>AN77-AK77</f>
        <v>1</v>
      </c>
      <c r="AO78" s="1">
        <v>2</v>
      </c>
      <c r="AP78" s="1">
        <v>5</v>
      </c>
      <c r="AQ78" s="1">
        <v>-1</v>
      </c>
      <c r="AR78" s="2">
        <f>AR77-AO77</f>
        <v>4</v>
      </c>
      <c r="AS78" s="1">
        <v>4</v>
      </c>
      <c r="AT78" s="12">
        <v>6</v>
      </c>
      <c r="AU78" s="12">
        <v>1</v>
      </c>
      <c r="AV78" s="2">
        <f>AV77-AS77</f>
        <v>7</v>
      </c>
      <c r="AW78" s="1">
        <v>0</v>
      </c>
      <c r="AX78" s="1">
        <v>-3</v>
      </c>
      <c r="AY78" s="1">
        <v>5</v>
      </c>
      <c r="AZ78" s="2">
        <f>AZ77-AW77</f>
        <v>2</v>
      </c>
      <c r="BA78" s="2">
        <f>BA77-AK77</f>
        <v>20</v>
      </c>
      <c r="BB78" s="1">
        <v>2</v>
      </c>
      <c r="BC78" s="1">
        <v>3</v>
      </c>
      <c r="BD78" s="1">
        <v>4</v>
      </c>
      <c r="BE78" s="2">
        <f>BE77-BB77</f>
        <v>7</v>
      </c>
      <c r="BF78" s="1">
        <v>2</v>
      </c>
      <c r="BG78" s="12">
        <v>3</v>
      </c>
      <c r="BH78" s="1">
        <v>7</v>
      </c>
      <c r="BI78" s="2">
        <f>BI77-BF77</f>
        <v>10</v>
      </c>
      <c r="BJ78" s="1">
        <v>1</v>
      </c>
      <c r="BK78" s="1">
        <v>6</v>
      </c>
      <c r="BL78" s="1">
        <v>-3</v>
      </c>
      <c r="BM78" s="2">
        <f>BM77-BJ77</f>
        <v>3</v>
      </c>
      <c r="BN78" s="1">
        <v>9</v>
      </c>
      <c r="BO78" s="1" t="s">
        <v>103</v>
      </c>
      <c r="BP78" s="12">
        <v>-5</v>
      </c>
      <c r="BQ78" s="2">
        <f>BQ77-BN77</f>
        <v>-5</v>
      </c>
      <c r="BR78" s="2">
        <f>BR77-BB77</f>
        <v>27</v>
      </c>
      <c r="BS78" s="12">
        <v>-6</v>
      </c>
      <c r="BT78" s="12">
        <v>-1</v>
      </c>
      <c r="BU78" s="12">
        <v>2</v>
      </c>
      <c r="BV78" s="12">
        <v>2</v>
      </c>
      <c r="BW78" s="12"/>
    </row>
    <row r="79" spans="2:76" hidden="1" outlineLevel="1">
      <c r="B79" s="3" t="s">
        <v>75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f>W80-T80</f>
        <v>1</v>
      </c>
      <c r="X79" s="1">
        <v>0</v>
      </c>
      <c r="Y79" s="1">
        <v>0</v>
      </c>
      <c r="Z79" s="12">
        <v>0</v>
      </c>
      <c r="AA79" s="2">
        <f>AA80-X80</f>
        <v>0</v>
      </c>
      <c r="AB79" s="1">
        <v>0</v>
      </c>
      <c r="AC79" s="1">
        <v>-1</v>
      </c>
      <c r="AD79" s="12">
        <v>-1</v>
      </c>
      <c r="AE79" s="2">
        <f>AE80-AB80</f>
        <v>-2</v>
      </c>
      <c r="AF79" s="1">
        <v>0</v>
      </c>
      <c r="AG79" s="1">
        <v>-2</v>
      </c>
      <c r="AH79" s="1">
        <v>0</v>
      </c>
      <c r="AI79" s="2">
        <f>AI80-AF80</f>
        <v>-2</v>
      </c>
      <c r="AJ79" s="2">
        <f>AI80-AF80</f>
        <v>-2</v>
      </c>
      <c r="AK79" s="1">
        <v>1</v>
      </c>
      <c r="AL79" s="1">
        <v>0</v>
      </c>
      <c r="AM79" s="1">
        <v>1</v>
      </c>
      <c r="AN79" s="2">
        <f>AN80-AK80</f>
        <v>1</v>
      </c>
      <c r="AO79" s="1">
        <v>0</v>
      </c>
      <c r="AP79" s="1">
        <v>1</v>
      </c>
      <c r="AQ79" s="1">
        <v>0</v>
      </c>
      <c r="AR79" s="2">
        <f>AR80-AO80</f>
        <v>1</v>
      </c>
      <c r="AS79" s="1">
        <v>-1</v>
      </c>
      <c r="AT79" s="12">
        <v>-1</v>
      </c>
      <c r="AU79" s="12">
        <v>0</v>
      </c>
      <c r="AV79" s="2">
        <f>AV80-AS80</f>
        <v>-1</v>
      </c>
      <c r="AW79" s="1">
        <v>-2</v>
      </c>
      <c r="AX79" s="1">
        <v>-1</v>
      </c>
      <c r="AY79" s="1">
        <v>-1</v>
      </c>
      <c r="AZ79" s="2">
        <f>AZ80-AW80</f>
        <v>-2</v>
      </c>
      <c r="BA79" s="2">
        <f>AZ80-AW80</f>
        <v>-2</v>
      </c>
      <c r="BB79" s="1">
        <v>2</v>
      </c>
      <c r="BC79" s="1">
        <v>0</v>
      </c>
      <c r="BD79" s="1">
        <v>0</v>
      </c>
      <c r="BE79" s="2">
        <f>BE80-BB80</f>
        <v>0</v>
      </c>
      <c r="BF79" s="1">
        <v>0</v>
      </c>
      <c r="BG79" s="12">
        <v>-1</v>
      </c>
      <c r="BH79" s="1">
        <v>0</v>
      </c>
      <c r="BI79" s="2">
        <f>BI80-BF80</f>
        <v>-1</v>
      </c>
      <c r="BJ79" s="1">
        <v>0</v>
      </c>
      <c r="BK79" s="1">
        <v>0</v>
      </c>
      <c r="BL79" s="1">
        <v>-1</v>
      </c>
      <c r="BM79" s="2">
        <f>BM80-BJ80</f>
        <v>-1</v>
      </c>
      <c r="BN79" s="1">
        <v>-1</v>
      </c>
      <c r="BO79" s="1">
        <v>-1</v>
      </c>
      <c r="BP79" s="12">
        <v>0</v>
      </c>
      <c r="BQ79" s="2">
        <f>BQ80-BN80</f>
        <v>0</v>
      </c>
      <c r="BR79" s="2">
        <f>BQ80-BN80</f>
        <v>0</v>
      </c>
      <c r="BS79" s="12">
        <v>1</v>
      </c>
      <c r="BT79" s="12">
        <v>0</v>
      </c>
      <c r="BU79" s="12">
        <v>0</v>
      </c>
      <c r="BV79" s="12">
        <v>0</v>
      </c>
      <c r="BW79" s="12"/>
    </row>
    <row r="80" spans="2:76" hidden="1" outlineLevel="1">
      <c r="B80" s="3" t="s">
        <v>76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f>V80</f>
        <v>35</v>
      </c>
      <c r="X80" s="1">
        <v>35</v>
      </c>
      <c r="Y80" s="1">
        <v>35</v>
      </c>
      <c r="Z80" s="12">
        <v>35</v>
      </c>
      <c r="AA80" s="2">
        <f>Z80</f>
        <v>35</v>
      </c>
      <c r="AB80" s="1">
        <v>35</v>
      </c>
      <c r="AC80" s="1">
        <v>34</v>
      </c>
      <c r="AD80" s="12">
        <v>33</v>
      </c>
      <c r="AE80" s="2">
        <f>AD80</f>
        <v>33</v>
      </c>
      <c r="AF80" s="1">
        <v>33</v>
      </c>
      <c r="AG80" s="1">
        <v>31</v>
      </c>
      <c r="AH80" s="1">
        <v>31</v>
      </c>
      <c r="AI80" s="2">
        <f>AH80</f>
        <v>31</v>
      </c>
      <c r="AJ80" s="2">
        <f>AI80</f>
        <v>31</v>
      </c>
      <c r="AK80" s="1">
        <v>32</v>
      </c>
      <c r="AL80" s="1">
        <v>32</v>
      </c>
      <c r="AM80" s="1">
        <v>33</v>
      </c>
      <c r="AN80" s="2">
        <f>AM80</f>
        <v>33</v>
      </c>
      <c r="AO80" s="1">
        <v>33</v>
      </c>
      <c r="AP80" s="1">
        <v>34</v>
      </c>
      <c r="AQ80" s="1">
        <v>34</v>
      </c>
      <c r="AR80" s="2">
        <f>AQ80</f>
        <v>34</v>
      </c>
      <c r="AS80" s="1">
        <v>33</v>
      </c>
      <c r="AT80" s="12">
        <v>32</v>
      </c>
      <c r="AU80" s="12">
        <v>32</v>
      </c>
      <c r="AV80" s="2">
        <f>AU80</f>
        <v>32</v>
      </c>
      <c r="AW80" s="1">
        <v>30</v>
      </c>
      <c r="AX80" s="1">
        <v>29</v>
      </c>
      <c r="AY80" s="1">
        <v>28</v>
      </c>
      <c r="AZ80" s="2">
        <f>AY80</f>
        <v>28</v>
      </c>
      <c r="BA80" s="2">
        <f>AZ80</f>
        <v>28</v>
      </c>
      <c r="BB80" s="1">
        <v>30</v>
      </c>
      <c r="BC80" s="1">
        <v>30</v>
      </c>
      <c r="BD80" s="1">
        <v>30</v>
      </c>
      <c r="BE80" s="2">
        <f>BD80</f>
        <v>30</v>
      </c>
      <c r="BF80" s="1">
        <v>30</v>
      </c>
      <c r="BG80" s="12">
        <v>29</v>
      </c>
      <c r="BH80" s="1">
        <v>29</v>
      </c>
      <c r="BI80" s="2">
        <f>BH80</f>
        <v>29</v>
      </c>
      <c r="BJ80" s="1">
        <v>29</v>
      </c>
      <c r="BK80" s="1">
        <v>29</v>
      </c>
      <c r="BL80" s="1">
        <v>28</v>
      </c>
      <c r="BM80" s="2">
        <f>BL80</f>
        <v>28</v>
      </c>
      <c r="BN80" s="1">
        <v>27</v>
      </c>
      <c r="BO80" s="1">
        <v>27</v>
      </c>
      <c r="BP80" s="12">
        <v>27</v>
      </c>
      <c r="BQ80" s="2">
        <f>BP80</f>
        <v>27</v>
      </c>
      <c r="BR80" s="2">
        <f>BQ80</f>
        <v>27</v>
      </c>
      <c r="BS80" s="12">
        <v>28</v>
      </c>
      <c r="BT80" s="12">
        <v>28</v>
      </c>
      <c r="BU80" s="12">
        <v>28</v>
      </c>
      <c r="BV80" s="12">
        <v>28</v>
      </c>
      <c r="BW80" s="12"/>
    </row>
    <row r="81" spans="2:76" hidden="1" outlineLevel="1">
      <c r="B81" s="3" t="s">
        <v>77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f>W82-T82</f>
        <v>7</v>
      </c>
      <c r="X81" s="1">
        <v>-8</v>
      </c>
      <c r="Y81" s="1">
        <v>-16</v>
      </c>
      <c r="Z81" s="12">
        <v>2</v>
      </c>
      <c r="AA81" s="2">
        <f>AA82-X82</f>
        <v>-14</v>
      </c>
      <c r="AB81" s="1">
        <v>10</v>
      </c>
      <c r="AC81" s="1">
        <v>0</v>
      </c>
      <c r="AD81" s="12">
        <v>20</v>
      </c>
      <c r="AE81" s="2">
        <f>AE82-AB82</f>
        <v>20</v>
      </c>
      <c r="AF81" s="1">
        <v>2</v>
      </c>
      <c r="AG81" s="1">
        <v>-1</v>
      </c>
      <c r="AH81" s="1">
        <v>-2</v>
      </c>
      <c r="AI81" s="2">
        <f>AI82-AF82</f>
        <v>-3</v>
      </c>
      <c r="AJ81" s="2">
        <f>AI82-AF82</f>
        <v>-3</v>
      </c>
      <c r="AK81" s="1">
        <v>-2</v>
      </c>
      <c r="AL81" s="1">
        <v>-1</v>
      </c>
      <c r="AM81" s="1">
        <v>12</v>
      </c>
      <c r="AN81" s="2">
        <f>AN82-AK82</f>
        <v>11</v>
      </c>
      <c r="AO81" s="1">
        <v>7</v>
      </c>
      <c r="AP81" s="1">
        <v>9</v>
      </c>
      <c r="AQ81" s="1">
        <v>3</v>
      </c>
      <c r="AR81" s="2">
        <f>AR82-AO82</f>
        <v>12</v>
      </c>
      <c r="AS81" s="1"/>
      <c r="AT81" s="12">
        <v>-15</v>
      </c>
      <c r="AU81" s="12">
        <v>14</v>
      </c>
      <c r="AV81" s="2">
        <f>AV82-AS82</f>
        <v>-1</v>
      </c>
      <c r="AW81" s="1">
        <v>5</v>
      </c>
      <c r="AX81" s="1">
        <v>3</v>
      </c>
      <c r="AY81" s="1">
        <v>-5</v>
      </c>
      <c r="AZ81" s="2">
        <f>AZ82-AW82</f>
        <v>-2</v>
      </c>
      <c r="BA81" s="2">
        <f>AZ82-AW82</f>
        <v>-2</v>
      </c>
      <c r="BB81" s="1">
        <v>-1</v>
      </c>
      <c r="BC81" s="1">
        <v>-2</v>
      </c>
      <c r="BD81" s="1">
        <v>1</v>
      </c>
      <c r="BE81" s="2">
        <f>BE82-BB82</f>
        <v>-1</v>
      </c>
      <c r="BF81" s="1">
        <v>5</v>
      </c>
      <c r="BG81" s="12">
        <v>1</v>
      </c>
      <c r="BH81" s="1">
        <v>13</v>
      </c>
      <c r="BI81" s="2">
        <f>BI82-BF82</f>
        <v>14</v>
      </c>
      <c r="BJ81" s="1">
        <v>-5</v>
      </c>
      <c r="BK81" s="1">
        <v>12</v>
      </c>
      <c r="BL81" s="1">
        <v>12</v>
      </c>
      <c r="BM81" s="2">
        <f>BM82-BJ82</f>
        <v>24</v>
      </c>
      <c r="BN81" s="1">
        <v>8</v>
      </c>
      <c r="BO81" s="1">
        <v>10</v>
      </c>
      <c r="BP81" s="12">
        <v>1</v>
      </c>
      <c r="BQ81" s="2">
        <f>BQ82-BN82</f>
        <v>3</v>
      </c>
      <c r="BR81" s="2">
        <f>BQ82-BN82</f>
        <v>3</v>
      </c>
      <c r="BS81" s="12">
        <v>-13</v>
      </c>
      <c r="BT81" s="12">
        <v>-1</v>
      </c>
      <c r="BU81" s="12">
        <v>14</v>
      </c>
      <c r="BV81" s="12">
        <v>1</v>
      </c>
      <c r="BW81" s="12"/>
    </row>
    <row r="82" spans="2:76" hidden="1" outlineLevel="1">
      <c r="B82" s="3" t="s">
        <v>78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f>V82</f>
        <v>635</v>
      </c>
      <c r="X82" s="1">
        <v>627</v>
      </c>
      <c r="Y82" s="1">
        <v>611</v>
      </c>
      <c r="Z82" s="12">
        <v>613</v>
      </c>
      <c r="AA82" s="2">
        <f>Z82</f>
        <v>613</v>
      </c>
      <c r="AB82" s="1">
        <v>623</v>
      </c>
      <c r="AC82" s="1">
        <v>623</v>
      </c>
      <c r="AD82" s="12">
        <v>643</v>
      </c>
      <c r="AE82" s="2">
        <f>AD82</f>
        <v>643</v>
      </c>
      <c r="AF82" s="1">
        <v>645</v>
      </c>
      <c r="AG82" s="1">
        <v>644</v>
      </c>
      <c r="AH82" s="1">
        <v>642</v>
      </c>
      <c r="AI82" s="2">
        <f>AH82</f>
        <v>642</v>
      </c>
      <c r="AJ82" s="2">
        <f>AI82</f>
        <v>642</v>
      </c>
      <c r="AK82" s="1">
        <v>640</v>
      </c>
      <c r="AL82" s="1">
        <v>639</v>
      </c>
      <c r="AM82" s="1">
        <v>651</v>
      </c>
      <c r="AN82" s="2">
        <f>AM82</f>
        <v>651</v>
      </c>
      <c r="AO82" s="1">
        <v>658</v>
      </c>
      <c r="AP82" s="1">
        <v>667</v>
      </c>
      <c r="AQ82" s="1">
        <v>670</v>
      </c>
      <c r="AR82" s="2">
        <f>AQ82</f>
        <v>670</v>
      </c>
      <c r="AS82" s="1">
        <v>674</v>
      </c>
      <c r="AT82" s="12">
        <v>659</v>
      </c>
      <c r="AU82" s="12">
        <v>673</v>
      </c>
      <c r="AV82" s="2">
        <f>AU82</f>
        <v>673</v>
      </c>
      <c r="AW82" s="1">
        <v>678</v>
      </c>
      <c r="AX82" s="1">
        <v>681</v>
      </c>
      <c r="AY82" s="1">
        <v>676</v>
      </c>
      <c r="AZ82" s="2">
        <f>AY82</f>
        <v>676</v>
      </c>
      <c r="BA82" s="2">
        <f>AZ82</f>
        <v>676</v>
      </c>
      <c r="BB82" s="1">
        <v>675</v>
      </c>
      <c r="BC82" s="1">
        <v>673</v>
      </c>
      <c r="BD82" s="1">
        <v>674</v>
      </c>
      <c r="BE82" s="2">
        <f>BD82</f>
        <v>674</v>
      </c>
      <c r="BF82" s="1">
        <v>679</v>
      </c>
      <c r="BG82" s="12">
        <v>680</v>
      </c>
      <c r="BH82" s="1">
        <v>693</v>
      </c>
      <c r="BI82" s="2">
        <f>BH82</f>
        <v>693</v>
      </c>
      <c r="BJ82" s="1">
        <v>688</v>
      </c>
      <c r="BK82" s="1">
        <v>700</v>
      </c>
      <c r="BL82" s="1">
        <v>712</v>
      </c>
      <c r="BM82" s="2">
        <f>BL82</f>
        <v>712</v>
      </c>
      <c r="BN82" s="1">
        <v>720</v>
      </c>
      <c r="BO82" s="1">
        <v>722</v>
      </c>
      <c r="BP82" s="12">
        <v>723</v>
      </c>
      <c r="BQ82" s="2">
        <f t="shared" ref="BQ82:BR86" si="150">BP82</f>
        <v>723</v>
      </c>
      <c r="BR82" s="2">
        <f t="shared" si="150"/>
        <v>723</v>
      </c>
      <c r="BS82" s="12">
        <v>710</v>
      </c>
      <c r="BT82" s="12">
        <v>709</v>
      </c>
      <c r="BU82" s="12">
        <v>723</v>
      </c>
      <c r="BV82" s="12">
        <v>724</v>
      </c>
      <c r="BW82" s="12"/>
    </row>
    <row r="83" spans="2:76" hidden="1" outlineLevel="1">
      <c r="B83" s="3" t="s">
        <v>79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f>W84-T84</f>
        <v>5.4115559999999903</v>
      </c>
      <c r="X83" s="1">
        <v>-2.784958</v>
      </c>
      <c r="Y83" s="1">
        <v>-0.67419707600000001</v>
      </c>
      <c r="Z83" s="12">
        <v>2.25</v>
      </c>
      <c r="AA83" s="2">
        <f>AA84-X84</f>
        <v>1.5758029239999871</v>
      </c>
      <c r="AB83" s="1">
        <v>-1.390275683</v>
      </c>
      <c r="AC83" s="1">
        <v>-1.2</v>
      </c>
      <c r="AD83" s="12">
        <v>-2.5837718970000196</v>
      </c>
      <c r="AE83" s="2">
        <f>AE84-AB84</f>
        <v>-3.7837718970000083</v>
      </c>
      <c r="AF83" s="1">
        <v>1.0670000000000073</v>
      </c>
      <c r="AG83" s="1">
        <v>-2.3170000000000073</v>
      </c>
      <c r="AH83" s="1">
        <v>0</v>
      </c>
      <c r="AI83" s="2">
        <f>AI84-AF84</f>
        <v>-2.3170000000000073</v>
      </c>
      <c r="AJ83" s="2">
        <f>AI84-AF84</f>
        <v>-2.3170000000000073</v>
      </c>
      <c r="AK83" s="1">
        <v>3.2628613030000002</v>
      </c>
      <c r="AL83" s="1">
        <v>2.5</v>
      </c>
      <c r="AM83" s="1">
        <v>0.82676282308612059</v>
      </c>
      <c r="AN83" s="2">
        <f>AN84-AK84</f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f>AR84-AO84</f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f>AV84-AS84</f>
        <v>0.42632199799999171</v>
      </c>
      <c r="AW83" s="1">
        <v>-5.2683603049999874</v>
      </c>
      <c r="AX83" s="1">
        <v>-2</v>
      </c>
      <c r="AY83" s="1">
        <v>-3</v>
      </c>
      <c r="AZ83" s="2">
        <f>AZ84-AW84</f>
        <v>-5</v>
      </c>
      <c r="BA83" s="2">
        <f>AZ84-AW84</f>
        <v>-5</v>
      </c>
      <c r="BB83" s="1">
        <v>2</v>
      </c>
      <c r="BC83" s="1">
        <v>6</v>
      </c>
      <c r="BD83" s="1">
        <v>-2</v>
      </c>
      <c r="BE83" s="2">
        <f>BE84-BB84</f>
        <v>4</v>
      </c>
      <c r="BF83" s="1">
        <v>-0.40505490300000702</v>
      </c>
      <c r="BG83" s="12">
        <v>-1.594945096999993</v>
      </c>
      <c r="BH83" s="1">
        <v>1</v>
      </c>
      <c r="BI83" s="2">
        <f>BI84-BF84</f>
        <v>-0.59494509699999298</v>
      </c>
      <c r="BJ83" s="1">
        <v>1</v>
      </c>
      <c r="BK83" s="1">
        <v>0</v>
      </c>
      <c r="BL83" s="1">
        <v>-1</v>
      </c>
      <c r="BM83" s="2">
        <f>BL83</f>
        <v>-1</v>
      </c>
      <c r="BN83" s="1">
        <v>-11</v>
      </c>
      <c r="BO83" s="1">
        <v>-11</v>
      </c>
      <c r="BP83" s="12">
        <v>-2</v>
      </c>
      <c r="BQ83" s="2">
        <f t="shared" si="150"/>
        <v>-2</v>
      </c>
      <c r="BR83" s="2">
        <f t="shared" si="150"/>
        <v>-2</v>
      </c>
      <c r="BS83" s="12">
        <v>-2.4826778510000054</v>
      </c>
      <c r="BT83" s="12">
        <v>-1.646891925999995</v>
      </c>
      <c r="BU83" s="12">
        <v>4.078244484999999</v>
      </c>
      <c r="BV83" s="12">
        <v>3.2443338070000038</v>
      </c>
      <c r="BW83" s="12"/>
    </row>
    <row r="84" spans="2:76" hidden="1" outlineLevel="1">
      <c r="B84" s="3" t="s">
        <v>80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f>V84</f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f>Z84</f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f>AD84</f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f>AH84</f>
        <v>167.45220540899999</v>
      </c>
      <c r="AJ84" s="2">
        <f>AI84</f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f>AM84</f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f>AQ84</f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f>AU84</f>
        <v>177.26836030499999</v>
      </c>
      <c r="AW84" s="1">
        <v>172</v>
      </c>
      <c r="AX84" s="1">
        <v>170</v>
      </c>
      <c r="AY84" s="1">
        <v>167</v>
      </c>
      <c r="AZ84" s="2">
        <f>AY84</f>
        <v>167</v>
      </c>
      <c r="BA84" s="2">
        <f>AZ84</f>
        <v>167</v>
      </c>
      <c r="BB84" s="1">
        <v>169</v>
      </c>
      <c r="BC84" s="1">
        <v>175</v>
      </c>
      <c r="BD84" s="1">
        <v>173</v>
      </c>
      <c r="BE84" s="2">
        <f>BD84</f>
        <v>173</v>
      </c>
      <c r="BF84" s="1">
        <v>172.59494509699999</v>
      </c>
      <c r="BG84" s="12">
        <v>171</v>
      </c>
      <c r="BH84" s="1">
        <v>172</v>
      </c>
      <c r="BI84" s="2">
        <f>BH84</f>
        <v>172</v>
      </c>
      <c r="BJ84" s="1">
        <v>173</v>
      </c>
      <c r="BK84" s="1">
        <v>173</v>
      </c>
      <c r="BL84" s="1">
        <v>172</v>
      </c>
      <c r="BM84" s="2">
        <f>BL84</f>
        <v>172</v>
      </c>
      <c r="BN84" s="1">
        <v>162</v>
      </c>
      <c r="BO84" s="1">
        <v>162</v>
      </c>
      <c r="BP84" s="12">
        <v>159</v>
      </c>
      <c r="BQ84" s="2">
        <f t="shared" si="150"/>
        <v>159</v>
      </c>
      <c r="BR84" s="2">
        <f t="shared" si="150"/>
        <v>159</v>
      </c>
      <c r="BS84" s="12">
        <v>165.944391</v>
      </c>
      <c r="BT84" s="12">
        <v>164.297499074</v>
      </c>
      <c r="BU84" s="12">
        <v>168.375743559</v>
      </c>
      <c r="BV84" s="12">
        <v>171.620077366</v>
      </c>
      <c r="BW84" s="12"/>
    </row>
    <row r="85" spans="2:76" hidden="1" outlineLevel="1">
      <c r="B85" s="3" t="s">
        <v>81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f>W86-T86</f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f>AA86-X86</f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f>AE86-AB86</f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f>AI86-AF86</f>
        <v>5.0134679999871423E-3</v>
      </c>
      <c r="AJ85" s="2">
        <f>AI86-AF86</f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f>AN86-AK86</f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f>AR86-AO86</f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f>AV86-AS86</f>
        <v>-4.755069514703905</v>
      </c>
      <c r="AW85" s="1">
        <v>0.64480106000000603</v>
      </c>
      <c r="AX85" s="1">
        <v>-1</v>
      </c>
      <c r="AY85" s="1">
        <v>1</v>
      </c>
      <c r="AZ85" s="2">
        <f>AZ86-AW86</f>
        <v>1</v>
      </c>
      <c r="BA85" s="2">
        <f>AZ86-AW86</f>
        <v>1</v>
      </c>
      <c r="BB85" s="1">
        <v>-1</v>
      </c>
      <c r="BC85" s="1">
        <v>0</v>
      </c>
      <c r="BD85" s="1">
        <v>0</v>
      </c>
      <c r="BE85" s="2">
        <f>BE86-BB86</f>
        <v>0</v>
      </c>
      <c r="BF85" s="1">
        <v>-0.51578618700000334</v>
      </c>
      <c r="BG85" s="12">
        <v>-0.48421381299999666</v>
      </c>
      <c r="BH85" s="1">
        <v>0</v>
      </c>
      <c r="BI85" s="2">
        <f>BI86-BF86</f>
        <v>-0.48421381299999666</v>
      </c>
      <c r="BJ85" s="1">
        <v>1</v>
      </c>
      <c r="BK85" s="1">
        <v>1</v>
      </c>
      <c r="BL85" s="1">
        <v>-1</v>
      </c>
      <c r="BM85" s="2">
        <f>BL85</f>
        <v>-1</v>
      </c>
      <c r="BN85" s="1">
        <v>1</v>
      </c>
      <c r="BO85" s="1">
        <v>1</v>
      </c>
      <c r="BP85" s="12">
        <v>2</v>
      </c>
      <c r="BQ85" s="2">
        <f t="shared" si="150"/>
        <v>2</v>
      </c>
      <c r="BR85" s="2">
        <f t="shared" si="150"/>
        <v>2</v>
      </c>
      <c r="BS85" s="12">
        <v>-0.11497015300000157</v>
      </c>
      <c r="BT85" s="12">
        <v>1.6145744189999931</v>
      </c>
      <c r="BU85" s="12">
        <v>1.2644448500000038</v>
      </c>
      <c r="BV85" s="12">
        <v>-1.6289442829999956</v>
      </c>
      <c r="BW85" s="12"/>
    </row>
    <row r="86" spans="2:76" hidden="1" outlineLevel="1">
      <c r="B86" s="3" t="s">
        <v>82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f>V86</f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f>Z86</f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f>AD86</f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f>AH86</f>
        <v>100.60445013499999</v>
      </c>
      <c r="AJ86" s="2">
        <f>AI86</f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f>AM86</f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f>AQ86</f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f>AU86</f>
        <v>95.355198939999994</v>
      </c>
      <c r="AW86" s="1">
        <v>96</v>
      </c>
      <c r="AX86" s="1">
        <v>95</v>
      </c>
      <c r="AY86" s="1">
        <v>97</v>
      </c>
      <c r="AZ86" s="2">
        <f>AY86</f>
        <v>97</v>
      </c>
      <c r="BA86" s="2">
        <f>AZ86</f>
        <v>97</v>
      </c>
      <c r="BB86" s="1">
        <v>96</v>
      </c>
      <c r="BC86" s="1">
        <v>96</v>
      </c>
      <c r="BD86" s="1">
        <v>96</v>
      </c>
      <c r="BE86" s="2">
        <f>BD86</f>
        <v>96</v>
      </c>
      <c r="BF86" s="1">
        <v>95.484213812999997</v>
      </c>
      <c r="BG86" s="12">
        <v>95</v>
      </c>
      <c r="BH86" s="1">
        <v>95</v>
      </c>
      <c r="BI86" s="2">
        <f>BH86</f>
        <v>95</v>
      </c>
      <c r="BJ86" s="1">
        <v>96</v>
      </c>
      <c r="BK86" s="1">
        <v>97</v>
      </c>
      <c r="BL86" s="1">
        <v>96</v>
      </c>
      <c r="BM86" s="2">
        <f>BL86</f>
        <v>96</v>
      </c>
      <c r="BN86" s="1">
        <v>98</v>
      </c>
      <c r="BO86" s="1">
        <v>98</v>
      </c>
      <c r="BP86" s="12">
        <v>100</v>
      </c>
      <c r="BQ86" s="2">
        <f t="shared" si="150"/>
        <v>100</v>
      </c>
      <c r="BR86" s="2">
        <f t="shared" si="150"/>
        <v>100</v>
      </c>
      <c r="BS86" s="12">
        <v>99.731004678000005</v>
      </c>
      <c r="BT86" s="12">
        <v>101.345579097</v>
      </c>
      <c r="BU86" s="12">
        <v>102.610023947</v>
      </c>
      <c r="BV86" s="12">
        <v>100.98107966400001</v>
      </c>
      <c r="BW86" s="12"/>
    </row>
    <row r="87" spans="2:76" collapsed="1">
      <c r="B87" s="3" t="s">
        <v>83</v>
      </c>
      <c r="C87" s="1">
        <v>2607</v>
      </c>
      <c r="D87" s="1">
        <v>2729</v>
      </c>
      <c r="E87" s="1">
        <v>2472</v>
      </c>
      <c r="F87" s="2">
        <f t="shared" ref="F87" si="151">E87</f>
        <v>2472</v>
      </c>
      <c r="G87" s="1">
        <v>2975</v>
      </c>
      <c r="H87" s="1">
        <v>2804</v>
      </c>
      <c r="I87" s="1">
        <v>2370</v>
      </c>
      <c r="J87" s="2">
        <f t="shared" ref="J87" si="152">I87</f>
        <v>2370</v>
      </c>
      <c r="K87" s="1">
        <v>2703</v>
      </c>
      <c r="L87" s="1">
        <v>2460</v>
      </c>
      <c r="M87" s="1">
        <v>2893</v>
      </c>
      <c r="N87" s="2">
        <f t="shared" ref="N87" si="153">M87</f>
        <v>2893</v>
      </c>
      <c r="O87" s="1">
        <v>3051</v>
      </c>
      <c r="P87" s="1">
        <v>2394</v>
      </c>
      <c r="Q87" s="1">
        <v>2687</v>
      </c>
      <c r="R87" s="2">
        <f t="shared" ref="R87:S87" si="154">Q87</f>
        <v>2687</v>
      </c>
      <c r="S87" s="2">
        <f t="shared" si="154"/>
        <v>2687</v>
      </c>
      <c r="T87" s="1">
        <v>2687</v>
      </c>
      <c r="U87" s="1">
        <v>2712</v>
      </c>
      <c r="V87" s="1">
        <v>2438</v>
      </c>
      <c r="W87" s="2">
        <f t="shared" ref="W87" si="155">V87</f>
        <v>2438</v>
      </c>
      <c r="X87" s="1">
        <v>2683</v>
      </c>
      <c r="Y87" s="1">
        <v>2798</v>
      </c>
      <c r="Z87" s="12">
        <v>2513</v>
      </c>
      <c r="AA87" s="2">
        <f t="shared" ref="AA87" si="156">Z87</f>
        <v>2513</v>
      </c>
      <c r="AB87" s="1">
        <v>2778</v>
      </c>
      <c r="AC87" s="1">
        <v>2297</v>
      </c>
      <c r="AD87" s="12">
        <v>2737</v>
      </c>
      <c r="AE87" s="2">
        <f t="shared" ref="AE87" si="157">AD87</f>
        <v>2737</v>
      </c>
      <c r="AF87" s="1">
        <v>2725</v>
      </c>
      <c r="AG87" s="1">
        <v>2759</v>
      </c>
      <c r="AH87" s="1">
        <v>2360</v>
      </c>
      <c r="AI87" s="2">
        <f t="shared" ref="AI87" si="158">AH87</f>
        <v>2360</v>
      </c>
      <c r="AJ87" s="2">
        <f t="shared" ref="AJ87" si="159">AI87</f>
        <v>2360</v>
      </c>
      <c r="AK87" s="1">
        <v>2335</v>
      </c>
      <c r="AL87" s="1">
        <v>2381</v>
      </c>
      <c r="AM87" s="1">
        <v>2101</v>
      </c>
      <c r="AN87" s="2">
        <f t="shared" ref="AN87" si="160">AM87</f>
        <v>2101</v>
      </c>
      <c r="AO87" s="1">
        <v>2122</v>
      </c>
      <c r="AP87" s="1">
        <v>2280</v>
      </c>
      <c r="AQ87" s="1">
        <v>2046</v>
      </c>
      <c r="AR87" s="2">
        <f t="shared" ref="AR87" si="161">AQ87</f>
        <v>2046</v>
      </c>
      <c r="AS87" s="1">
        <v>2100</v>
      </c>
      <c r="AT87" s="12">
        <v>2157</v>
      </c>
      <c r="AU87" s="12">
        <v>1945</v>
      </c>
      <c r="AV87" s="2">
        <f t="shared" ref="AV87" si="162">AU87</f>
        <v>1945</v>
      </c>
      <c r="AW87" s="1">
        <v>2034</v>
      </c>
      <c r="AX87" s="1">
        <v>2275</v>
      </c>
      <c r="AY87" s="1">
        <v>2012</v>
      </c>
      <c r="AZ87" s="2">
        <f t="shared" ref="AZ87" si="163">AY87</f>
        <v>2012</v>
      </c>
      <c r="BA87" s="2">
        <f t="shared" ref="BA87" si="164">AZ87</f>
        <v>2012</v>
      </c>
      <c r="BB87" s="1">
        <v>2071</v>
      </c>
      <c r="BC87" s="1">
        <v>2248</v>
      </c>
      <c r="BD87" s="1">
        <v>2129</v>
      </c>
      <c r="BE87" s="2">
        <f t="shared" ref="BE87" si="165">BD87</f>
        <v>2129</v>
      </c>
      <c r="BF87" s="1">
        <v>2151</v>
      </c>
      <c r="BG87" s="12">
        <v>2213</v>
      </c>
      <c r="BH87" s="1">
        <v>2075</v>
      </c>
      <c r="BI87" s="2">
        <f t="shared" ref="BI87" si="166">BH87</f>
        <v>2075</v>
      </c>
      <c r="BJ87" s="1">
        <v>2264</v>
      </c>
      <c r="BK87" s="1">
        <v>2398</v>
      </c>
      <c r="BL87" s="1">
        <v>2291</v>
      </c>
      <c r="BM87" s="2">
        <f t="shared" ref="BM87" si="167">BL87</f>
        <v>2291</v>
      </c>
      <c r="BN87" s="1">
        <v>2348</v>
      </c>
      <c r="BO87" s="1">
        <v>2567</v>
      </c>
      <c r="BP87" s="12">
        <v>2321</v>
      </c>
      <c r="BQ87" s="2">
        <f t="shared" ref="BQ87" si="168">BP87</f>
        <v>2321</v>
      </c>
      <c r="BR87" s="2">
        <f t="shared" ref="BR87" si="169">BQ87</f>
        <v>2321</v>
      </c>
      <c r="BS87" s="12">
        <v>2331</v>
      </c>
      <c r="BT87" s="12">
        <v>2544</v>
      </c>
      <c r="BU87" s="12">
        <v>2435</v>
      </c>
      <c r="BV87" s="12">
        <v>2509</v>
      </c>
      <c r="BW87" s="12"/>
    </row>
    <row r="88" spans="2:76">
      <c r="AJ88" s="14"/>
      <c r="BA88" s="14"/>
    </row>
    <row r="90" spans="2:76" ht="27.6" customHeight="1">
      <c r="B90" s="54" t="s">
        <v>84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100</v>
      </c>
      <c r="BM90" s="9" t="s">
        <v>105</v>
      </c>
      <c r="BN90" s="8" t="s">
        <v>101</v>
      </c>
      <c r="BO90" s="8" t="s">
        <v>102</v>
      </c>
      <c r="BP90" s="8" t="s">
        <v>104</v>
      </c>
      <c r="BQ90" s="9" t="s">
        <v>106</v>
      </c>
      <c r="BR90" s="9" t="s">
        <v>107</v>
      </c>
      <c r="BS90" s="8" t="s">
        <v>108</v>
      </c>
      <c r="BT90" s="8" t="s">
        <v>109</v>
      </c>
      <c r="BU90" s="8" t="s">
        <v>110</v>
      </c>
      <c r="BV90" s="8" t="s">
        <v>111</v>
      </c>
      <c r="BX90" s="7" t="s">
        <v>95</v>
      </c>
    </row>
    <row r="91" spans="2:76">
      <c r="B91" s="54"/>
      <c r="C91" s="6" t="s">
        <v>63</v>
      </c>
      <c r="D91" s="6" t="s">
        <v>63</v>
      </c>
      <c r="E91" s="6" t="s">
        <v>63</v>
      </c>
      <c r="F91" s="5" t="s">
        <v>64</v>
      </c>
      <c r="G91" s="6" t="s">
        <v>63</v>
      </c>
      <c r="H91" s="6" t="s">
        <v>63</v>
      </c>
      <c r="I91" s="6" t="s">
        <v>63</v>
      </c>
      <c r="J91" s="5" t="s">
        <v>64</v>
      </c>
      <c r="K91" s="6" t="s">
        <v>63</v>
      </c>
      <c r="L91" s="6" t="s">
        <v>63</v>
      </c>
      <c r="M91" s="6" t="s">
        <v>63</v>
      </c>
      <c r="N91" s="5" t="s">
        <v>64</v>
      </c>
      <c r="O91" s="6" t="s">
        <v>63</v>
      </c>
      <c r="P91" s="6" t="s">
        <v>63</v>
      </c>
      <c r="Q91" s="6" t="s">
        <v>63</v>
      </c>
      <c r="R91" s="5" t="s">
        <v>64</v>
      </c>
      <c r="S91" s="5" t="s">
        <v>65</v>
      </c>
      <c r="T91" s="6" t="s">
        <v>63</v>
      </c>
      <c r="U91" s="6" t="s">
        <v>63</v>
      </c>
      <c r="V91" s="6" t="s">
        <v>63</v>
      </c>
      <c r="W91" s="5" t="s">
        <v>64</v>
      </c>
      <c r="X91" s="4" t="s">
        <v>63</v>
      </c>
      <c r="Y91" s="4" t="s">
        <v>63</v>
      </c>
      <c r="Z91" s="4" t="s">
        <v>63</v>
      </c>
      <c r="AA91" s="5" t="s">
        <v>64</v>
      </c>
      <c r="AB91" s="4" t="s">
        <v>63</v>
      </c>
      <c r="AC91" s="4" t="s">
        <v>63</v>
      </c>
      <c r="AD91" s="4" t="s">
        <v>63</v>
      </c>
      <c r="AE91" s="5" t="s">
        <v>64</v>
      </c>
      <c r="AF91" s="4" t="s">
        <v>63</v>
      </c>
      <c r="AG91" s="4" t="s">
        <v>63</v>
      </c>
      <c r="AH91" s="4" t="s">
        <v>63</v>
      </c>
      <c r="AI91" s="5" t="s">
        <v>64</v>
      </c>
      <c r="AJ91" s="5" t="s">
        <v>65</v>
      </c>
      <c r="AK91" s="4" t="s">
        <v>63</v>
      </c>
      <c r="AL91" s="4" t="s">
        <v>63</v>
      </c>
      <c r="AM91" s="4" t="s">
        <v>63</v>
      </c>
      <c r="AN91" s="5" t="s">
        <v>64</v>
      </c>
      <c r="AO91" s="4" t="s">
        <v>63</v>
      </c>
      <c r="AP91" s="4" t="s">
        <v>63</v>
      </c>
      <c r="AQ91" s="4" t="s">
        <v>63</v>
      </c>
      <c r="AR91" s="5" t="s">
        <v>64</v>
      </c>
      <c r="AS91" s="4" t="s">
        <v>63</v>
      </c>
      <c r="AT91" s="4" t="s">
        <v>63</v>
      </c>
      <c r="AU91" s="4" t="s">
        <v>63</v>
      </c>
      <c r="AV91" s="5" t="s">
        <v>64</v>
      </c>
      <c r="AW91" s="4" t="s">
        <v>63</v>
      </c>
      <c r="AX91" s="4" t="s">
        <v>63</v>
      </c>
      <c r="AY91" s="4" t="s">
        <v>63</v>
      </c>
      <c r="AZ91" s="5" t="s">
        <v>64</v>
      </c>
      <c r="BA91" s="5" t="s">
        <v>65</v>
      </c>
      <c r="BB91" s="4" t="s">
        <v>63</v>
      </c>
      <c r="BC91" s="4" t="s">
        <v>63</v>
      </c>
      <c r="BD91" s="4" t="s">
        <v>63</v>
      </c>
      <c r="BE91" s="5" t="s">
        <v>64</v>
      </c>
      <c r="BF91" s="4" t="s">
        <v>63</v>
      </c>
      <c r="BG91" s="4" t="s">
        <v>63</v>
      </c>
      <c r="BH91" s="4" t="s">
        <v>63</v>
      </c>
      <c r="BI91" s="5" t="s">
        <v>64</v>
      </c>
      <c r="BJ91" s="4" t="s">
        <v>63</v>
      </c>
      <c r="BK91" s="4" t="s">
        <v>63</v>
      </c>
      <c r="BL91" s="4" t="s">
        <v>63</v>
      </c>
      <c r="BM91" s="5" t="s">
        <v>64</v>
      </c>
      <c r="BN91" s="4" t="s">
        <v>63</v>
      </c>
      <c r="BO91" s="4" t="s">
        <v>63</v>
      </c>
      <c r="BP91" s="4" t="s">
        <v>63</v>
      </c>
      <c r="BQ91" s="5" t="s">
        <v>64</v>
      </c>
      <c r="BR91" s="5" t="s">
        <v>65</v>
      </c>
      <c r="BS91" s="4" t="s">
        <v>63</v>
      </c>
      <c r="BT91" s="4" t="s">
        <v>63</v>
      </c>
      <c r="BU91" s="4" t="s">
        <v>63</v>
      </c>
      <c r="BV91" s="4" t="s">
        <v>63</v>
      </c>
    </row>
    <row r="92" spans="2:76">
      <c r="B92" s="3" t="s">
        <v>66</v>
      </c>
      <c r="C92" s="1">
        <v>3398.6611956219126</v>
      </c>
      <c r="D92" s="1">
        <v>3400.268627771587</v>
      </c>
      <c r="E92" s="1">
        <v>3223.1106824573972</v>
      </c>
      <c r="F92" s="2">
        <f>E92</f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f>I92</f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f>M92</f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f>Q92</f>
        <v>3475.0518479229258</v>
      </c>
      <c r="S92" s="2">
        <f>R92</f>
        <v>3475.0518479229258</v>
      </c>
      <c r="T92" s="1">
        <v>3456</v>
      </c>
      <c r="U92" s="1">
        <v>3523</v>
      </c>
      <c r="V92" s="1">
        <v>3563</v>
      </c>
      <c r="W92" s="2">
        <f>V92</f>
        <v>3563</v>
      </c>
      <c r="X92" s="1">
        <v>3606</v>
      </c>
      <c r="Y92" s="1">
        <v>3600</v>
      </c>
      <c r="Z92" s="12">
        <v>3700</v>
      </c>
      <c r="AA92" s="2">
        <f>Z92</f>
        <v>3700</v>
      </c>
      <c r="AB92" s="1">
        <v>3700</v>
      </c>
      <c r="AC92" s="1">
        <v>3691.478386966</v>
      </c>
      <c r="AD92" s="12">
        <v>3674</v>
      </c>
      <c r="AE92" s="2">
        <f>AD92</f>
        <v>3674</v>
      </c>
      <c r="AF92" s="1">
        <v>3697</v>
      </c>
      <c r="AG92" s="1">
        <v>3712</v>
      </c>
      <c r="AH92" s="1">
        <v>3731.5767522023093</v>
      </c>
      <c r="AI92" s="2">
        <f>AH92</f>
        <v>3731.5767522023093</v>
      </c>
      <c r="AJ92" s="2">
        <f>AI92</f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f>AM92</f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f>AQ92</f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f>AU92</f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f>AY92</f>
        <v>3730.0776765323999</v>
      </c>
      <c r="BA92" s="2">
        <f>AZ92</f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f>BD92</f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f>BH92</f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f>BL92</f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f>BP92</f>
        <v>3833.8707574960144</v>
      </c>
      <c r="BR92" s="2">
        <f>BQ92</f>
        <v>3833.8707574960144</v>
      </c>
      <c r="BS92" s="12">
        <v>3858.7673142957246</v>
      </c>
      <c r="BT92" s="12">
        <v>3895.619103008587</v>
      </c>
      <c r="BU92" s="12">
        <v>3969</v>
      </c>
      <c r="BV92" s="12">
        <v>3994.5565858344062</v>
      </c>
      <c r="BX92" s="14"/>
    </row>
    <row r="93" spans="2:76" ht="14.45" hidden="1" customHeight="1" outlineLevel="1">
      <c r="B93" s="15" t="s">
        <v>67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f t="shared" ref="AE93:AE95" si="170">AD93</f>
        <v>0.20499999999999999</v>
      </c>
      <c r="AF93" s="16">
        <v>0.21</v>
      </c>
      <c r="AG93" s="16">
        <v>0.21</v>
      </c>
      <c r="AH93" s="16">
        <v>0.20476937423881406</v>
      </c>
      <c r="AI93" s="17">
        <f t="shared" ref="AI93:AI95" si="171">AH93</f>
        <v>0.20476937423881406</v>
      </c>
      <c r="AJ93" s="17">
        <f t="shared" ref="AJ93:AJ95" si="172">AI93</f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f t="shared" ref="AR93:AR95" si="173">AQ93</f>
        <v>0.18</v>
      </c>
      <c r="AS93" s="16">
        <v>0.18</v>
      </c>
      <c r="AT93" s="18" t="s">
        <v>96</v>
      </c>
      <c r="AU93" s="18">
        <v>0.17899999999999999</v>
      </c>
      <c r="AV93" s="17">
        <f t="shared" ref="AV93:AV95" si="174">AU93</f>
        <v>0.17899999999999999</v>
      </c>
      <c r="AW93" s="16">
        <v>0.18</v>
      </c>
      <c r="AX93" s="16">
        <v>0.19</v>
      </c>
      <c r="AY93" s="16">
        <v>0.18542278602845799</v>
      </c>
      <c r="AZ93" s="17">
        <f t="shared" ref="AZ93:AZ95" si="175">AY93</f>
        <v>0.18542278602845799</v>
      </c>
      <c r="BA93" s="17">
        <f t="shared" ref="BA93:BA95" si="176">AZ93</f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f t="shared" ref="BE93:BE95" si="177">BD93</f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f t="shared" ref="BI93:BI95" si="178">BH93</f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f t="shared" ref="BM93:BM95" si="179">BL93</f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f t="shared" ref="BQ93:BQ95" si="180">BP93</f>
        <v>0.1990419125545991</v>
      </c>
      <c r="BR93" s="17">
        <f t="shared" ref="BR93:BR95" si="181">BQ93</f>
        <v>0.1990419125545991</v>
      </c>
      <c r="BS93" s="18">
        <v>0.20679924159476731</v>
      </c>
      <c r="BT93" s="18">
        <v>0.21054064463282138</v>
      </c>
      <c r="BU93" s="18">
        <v>0.22</v>
      </c>
      <c r="BV93" s="18">
        <v>0.21933096010073674</v>
      </c>
      <c r="BX93" s="14"/>
    </row>
    <row r="94" spans="2:76" ht="14.45" hidden="1" customHeight="1" outlineLevel="1">
      <c r="B94" s="15" t="s">
        <v>68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f t="shared" si="170"/>
        <v>0.76400000000000001</v>
      </c>
      <c r="AF94" s="16">
        <v>0.76</v>
      </c>
      <c r="AG94" s="16">
        <v>0.76</v>
      </c>
      <c r="AH94" s="16">
        <v>0.76076944561556503</v>
      </c>
      <c r="AI94" s="17">
        <f t="shared" si="171"/>
        <v>0.76076944561556503</v>
      </c>
      <c r="AJ94" s="17">
        <f t="shared" si="172"/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f t="shared" si="173"/>
        <v>0.79</v>
      </c>
      <c r="AS94" s="16">
        <v>0.79</v>
      </c>
      <c r="AT94" s="18" t="s">
        <v>97</v>
      </c>
      <c r="AU94" s="18">
        <v>0.78900000000000003</v>
      </c>
      <c r="AV94" s="17">
        <f t="shared" si="174"/>
        <v>0.78900000000000003</v>
      </c>
      <c r="AW94" s="16">
        <v>0.79</v>
      </c>
      <c r="AX94" s="16">
        <v>0.78</v>
      </c>
      <c r="AY94" s="16">
        <v>0.78478026141946211</v>
      </c>
      <c r="AZ94" s="17">
        <f t="shared" si="175"/>
        <v>0.78478026141946211</v>
      </c>
      <c r="BA94" s="17">
        <f t="shared" si="176"/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f t="shared" si="177"/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f t="shared" si="178"/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f t="shared" si="179"/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f t="shared" si="180"/>
        <v>0.76965427979948686</v>
      </c>
      <c r="BR94" s="17">
        <f t="shared" si="181"/>
        <v>0.76965427979948686</v>
      </c>
      <c r="BS94" s="18">
        <v>0.76190713565198165</v>
      </c>
      <c r="BT94" s="18">
        <v>0.75768248014617501</v>
      </c>
      <c r="BU94" s="18">
        <v>0.75</v>
      </c>
      <c r="BV94" s="18">
        <v>0.74899131518475048</v>
      </c>
      <c r="BX94" s="14"/>
    </row>
    <row r="95" spans="2:76" ht="14.45" hidden="1" customHeight="1" outlineLevel="1">
      <c r="B95" s="15" t="s">
        <v>69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f t="shared" si="170"/>
        <v>3.2000000000000001E-2</v>
      </c>
      <c r="AF95" s="16">
        <v>0.03</v>
      </c>
      <c r="AG95" s="16">
        <v>0.03</v>
      </c>
      <c r="AH95" s="16">
        <v>3.4461180145620947E-2</v>
      </c>
      <c r="AI95" s="17">
        <f t="shared" si="171"/>
        <v>3.4461180145620947E-2</v>
      </c>
      <c r="AJ95" s="17">
        <f t="shared" si="172"/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f t="shared" si="173"/>
        <v>0.03</v>
      </c>
      <c r="AS95" s="16">
        <v>0.03</v>
      </c>
      <c r="AT95" s="18" t="s">
        <v>98</v>
      </c>
      <c r="AU95" s="18">
        <v>3.2000000000000001E-2</v>
      </c>
      <c r="AV95" s="17">
        <f t="shared" si="174"/>
        <v>3.2000000000000001E-2</v>
      </c>
      <c r="AW95" s="16">
        <v>0.03</v>
      </c>
      <c r="AX95" s="16">
        <v>0.03</v>
      </c>
      <c r="AY95" s="16">
        <v>2.9796952552079887E-2</v>
      </c>
      <c r="AZ95" s="17">
        <f t="shared" si="175"/>
        <v>2.9796952552079887E-2</v>
      </c>
      <c r="BA95" s="17">
        <f t="shared" si="176"/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f t="shared" si="177"/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f t="shared" si="178"/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f t="shared" si="179"/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f t="shared" si="180"/>
        <v>3.1303807645914158E-2</v>
      </c>
      <c r="BR95" s="17">
        <f t="shared" si="181"/>
        <v>3.1303807645914158E-2</v>
      </c>
      <c r="BS95" s="18">
        <v>3.1293622753251087E-2</v>
      </c>
      <c r="BT95" s="18">
        <v>3.1776875221003656E-2</v>
      </c>
      <c r="BU95" s="18">
        <v>0.03</v>
      </c>
      <c r="BV95" s="18">
        <v>3.1677724714512689E-2</v>
      </c>
      <c r="BX95" s="14"/>
    </row>
    <row r="96" spans="2:76" collapsed="1">
      <c r="B96" s="3" t="s">
        <v>70</v>
      </c>
      <c r="C96" s="1">
        <v>3963931</v>
      </c>
      <c r="D96" s="1">
        <v>4221988</v>
      </c>
      <c r="E96" s="1">
        <v>5641186</v>
      </c>
      <c r="F96" s="2">
        <f>SUM(C96:E96)</f>
        <v>13827105</v>
      </c>
      <c r="G96" s="1">
        <v>3736095</v>
      </c>
      <c r="H96" s="1">
        <v>4313415</v>
      </c>
      <c r="I96" s="1">
        <v>4493026</v>
      </c>
      <c r="J96" s="2">
        <f>SUM(G96:I96)</f>
        <v>12542536</v>
      </c>
      <c r="K96" s="1">
        <v>4394434</v>
      </c>
      <c r="L96" s="1">
        <v>3380109</v>
      </c>
      <c r="M96" s="1">
        <v>3953648</v>
      </c>
      <c r="N96" s="2">
        <f>SUM(K96:M96)</f>
        <v>11728191</v>
      </c>
      <c r="O96" s="1">
        <v>3957808</v>
      </c>
      <c r="P96" s="1">
        <v>4741691</v>
      </c>
      <c r="Q96" s="1">
        <v>4262391</v>
      </c>
      <c r="R96" s="2">
        <f>SUM(O96:Q96)</f>
        <v>12961890</v>
      </c>
      <c r="S96" s="2">
        <f>SUM(F96,J96,N96,R96)</f>
        <v>51059722</v>
      </c>
      <c r="T96" s="1">
        <v>4030973</v>
      </c>
      <c r="U96" s="1">
        <v>4596188</v>
      </c>
      <c r="V96" s="1">
        <v>5197029</v>
      </c>
      <c r="W96" s="2">
        <f>SUM(T96:V96)</f>
        <v>13824190</v>
      </c>
      <c r="X96" s="1">
        <v>4514095</v>
      </c>
      <c r="Y96" s="1">
        <v>4444818</v>
      </c>
      <c r="Z96" s="12">
        <v>4575000</v>
      </c>
      <c r="AA96" s="2">
        <f>SUM(X96:Z96)</f>
        <v>13533913</v>
      </c>
      <c r="AB96" s="1">
        <v>4258660</v>
      </c>
      <c r="AC96" s="1">
        <v>4039553</v>
      </c>
      <c r="AD96" s="12">
        <v>4501317</v>
      </c>
      <c r="AE96" s="2">
        <f>SUM(AB96:AD96)</f>
        <v>12799530</v>
      </c>
      <c r="AF96" s="1">
        <v>4579663</v>
      </c>
      <c r="AG96" s="1">
        <v>5393632</v>
      </c>
      <c r="AH96" s="1">
        <v>4649569</v>
      </c>
      <c r="AI96" s="2">
        <f>SUM(AF96:AH96)</f>
        <v>14622864</v>
      </c>
      <c r="AJ96" s="2">
        <f>SUM(W96,AA96,AE96,AI96)</f>
        <v>54780497</v>
      </c>
      <c r="AK96" s="1">
        <v>4602679</v>
      </c>
      <c r="AL96" s="12">
        <v>4927568</v>
      </c>
      <c r="AM96" s="1">
        <v>5898844</v>
      </c>
      <c r="AN96" s="2">
        <f>SUM(AK96:AM96)</f>
        <v>15429091</v>
      </c>
      <c r="AO96" s="1">
        <v>4119711</v>
      </c>
      <c r="AP96" s="1">
        <v>4851217</v>
      </c>
      <c r="AQ96" s="1">
        <v>5167401</v>
      </c>
      <c r="AR96" s="2">
        <f>SUM(AO96:AQ96)</f>
        <v>14138329</v>
      </c>
      <c r="AS96" s="1">
        <v>4205095</v>
      </c>
      <c r="AT96" s="12">
        <v>4127875</v>
      </c>
      <c r="AU96" s="12">
        <v>4310002</v>
      </c>
      <c r="AV96" s="2">
        <f>SUM(AS96:AU96)</f>
        <v>12642972</v>
      </c>
      <c r="AW96" s="1">
        <v>4227584</v>
      </c>
      <c r="AX96" s="1">
        <v>5061158</v>
      </c>
      <c r="AY96" s="1">
        <v>4496830</v>
      </c>
      <c r="AZ96" s="2">
        <f>SUM(AW96:AY96)</f>
        <v>13785572</v>
      </c>
      <c r="BA96" s="2">
        <f>SUM(AN96,AR96,AV96,AZ96)</f>
        <v>55995964</v>
      </c>
      <c r="BB96" s="1">
        <v>5156250</v>
      </c>
      <c r="BC96" s="12">
        <v>4727104</v>
      </c>
      <c r="BD96" s="1">
        <v>6275902</v>
      </c>
      <c r="BE96" s="2">
        <f>SUM(BB96:BD96)</f>
        <v>16159256</v>
      </c>
      <c r="BF96" s="1">
        <v>3983868</v>
      </c>
      <c r="BG96" s="12">
        <v>4747492</v>
      </c>
      <c r="BH96" s="1">
        <v>6112609</v>
      </c>
      <c r="BI96" s="2">
        <f>SUM(BF96:BH96)</f>
        <v>14843969</v>
      </c>
      <c r="BJ96" s="1">
        <v>4474100</v>
      </c>
      <c r="BK96" s="1">
        <v>4533374</v>
      </c>
      <c r="BL96" s="1">
        <v>4479212</v>
      </c>
      <c r="BM96" s="2">
        <f>SUM(BJ96:BL96)</f>
        <v>13486686</v>
      </c>
      <c r="BN96" s="1">
        <v>5943412</v>
      </c>
      <c r="BO96" s="1">
        <v>4632050</v>
      </c>
      <c r="BP96" s="12">
        <v>4327936</v>
      </c>
      <c r="BQ96" s="2">
        <f>SUM(BN96:BP96)</f>
        <v>14903398</v>
      </c>
      <c r="BR96" s="2">
        <f>SUM(BE96,BI96,BM96,BQ96)</f>
        <v>59393309</v>
      </c>
      <c r="BS96" s="12">
        <v>4923417</v>
      </c>
      <c r="BT96" s="12">
        <v>5299266</v>
      </c>
      <c r="BU96" s="12">
        <v>6682269</v>
      </c>
      <c r="BV96" s="12">
        <v>5394015</v>
      </c>
    </row>
    <row r="97" spans="2:75">
      <c r="B97" s="3" t="s">
        <v>71</v>
      </c>
      <c r="C97" s="1">
        <v>7500</v>
      </c>
      <c r="D97" s="1">
        <v>6800</v>
      </c>
      <c r="E97" s="1">
        <v>7147</v>
      </c>
      <c r="F97" s="2">
        <f>SUM(C97:E97)</f>
        <v>21447</v>
      </c>
      <c r="G97" s="1">
        <v>5548</v>
      </c>
      <c r="H97" s="1">
        <v>5657</v>
      </c>
      <c r="I97" s="1">
        <v>7395</v>
      </c>
      <c r="J97" s="2">
        <f>SUM(G97:I97)</f>
        <v>18600</v>
      </c>
      <c r="K97" s="1">
        <v>6965</v>
      </c>
      <c r="L97" s="1">
        <v>5414</v>
      </c>
      <c r="M97" s="1">
        <v>6122</v>
      </c>
      <c r="N97" s="2">
        <f>SUM(K97:M97)</f>
        <v>18501</v>
      </c>
      <c r="O97" s="1">
        <v>6760</v>
      </c>
      <c r="P97" s="1">
        <v>5960</v>
      </c>
      <c r="Q97" s="1">
        <v>5833</v>
      </c>
      <c r="R97" s="2">
        <f>SUM(O97:Q97)</f>
        <v>18553</v>
      </c>
      <c r="S97" s="2">
        <f>SUM(F97,J97,N97,R97)</f>
        <v>77101</v>
      </c>
      <c r="T97" s="1">
        <f>5875417272930/1000000000</f>
        <v>5875.4172729299999</v>
      </c>
      <c r="U97" s="1">
        <f>6021968278396/1000000000</f>
        <v>6021.9682783959997</v>
      </c>
      <c r="V97" s="1">
        <f>6944682766052/1000000000</f>
        <v>6944.6827660520003</v>
      </c>
      <c r="W97" s="2">
        <f>SUM(T97:V97)</f>
        <v>18842.068317377998</v>
      </c>
      <c r="X97" s="1">
        <f>5633466016188/1000000000</f>
        <v>5633.4660161880001</v>
      </c>
      <c r="Y97" s="1">
        <v>5902</v>
      </c>
      <c r="Z97" s="12">
        <v>6315</v>
      </c>
      <c r="AA97" s="2">
        <f>SUM(X97:Z97)</f>
        <v>17850.466016188002</v>
      </c>
      <c r="AB97" s="1">
        <v>5881</v>
      </c>
      <c r="AC97" s="1">
        <v>5836.9710522496398</v>
      </c>
      <c r="AD97" s="12">
        <v>6529</v>
      </c>
      <c r="AE97" s="2">
        <f>SUM(AB97:AD97)</f>
        <v>18246.971052249639</v>
      </c>
      <c r="AF97" s="1">
        <v>6554</v>
      </c>
      <c r="AG97" s="1">
        <v>6797</v>
      </c>
      <c r="AH97" s="1">
        <v>5920</v>
      </c>
      <c r="AI97" s="2">
        <f>SUM(AF97:AH97)</f>
        <v>19271</v>
      </c>
      <c r="AJ97" s="2">
        <f>SUM(W97,AA97,AE97,AI97)</f>
        <v>74210.505385815632</v>
      </c>
      <c r="AK97" s="1">
        <v>5710</v>
      </c>
      <c r="AL97" s="12">
        <v>6316</v>
      </c>
      <c r="AM97" s="1">
        <v>6883</v>
      </c>
      <c r="AN97" s="2">
        <f>SUM(AK97:AM97)</f>
        <v>18909</v>
      </c>
      <c r="AO97" s="1">
        <v>5894</v>
      </c>
      <c r="AP97" s="1">
        <v>6427</v>
      </c>
      <c r="AQ97" s="1">
        <v>6536</v>
      </c>
      <c r="AR97" s="2">
        <f>SUM(AO97:AQ97)</f>
        <v>18857</v>
      </c>
      <c r="AS97" s="1">
        <v>6166</v>
      </c>
      <c r="AT97" s="12">
        <v>5741</v>
      </c>
      <c r="AU97" s="12">
        <v>6787</v>
      </c>
      <c r="AV97" s="2">
        <f>SUM(AS97:AU97)</f>
        <v>18694</v>
      </c>
      <c r="AW97" s="1">
        <v>5825</v>
      </c>
      <c r="AX97" s="1">
        <v>6938</v>
      </c>
      <c r="AY97" s="1">
        <v>6870</v>
      </c>
      <c r="AZ97" s="2">
        <f>SUM(AW97:AY97)</f>
        <v>19633</v>
      </c>
      <c r="BA97" s="2">
        <f>SUM(AN97,AR97,AV97,AZ97)</f>
        <v>76093</v>
      </c>
      <c r="BB97" s="1">
        <v>7032</v>
      </c>
      <c r="BC97" s="12">
        <v>6565</v>
      </c>
      <c r="BD97" s="1">
        <v>7909</v>
      </c>
      <c r="BE97" s="2">
        <f>SUM(BB97:BD97)</f>
        <v>21506</v>
      </c>
      <c r="BF97" s="1">
        <v>5677</v>
      </c>
      <c r="BG97" s="12">
        <v>7208</v>
      </c>
      <c r="BH97" s="1">
        <v>7630</v>
      </c>
      <c r="BI97" s="2">
        <f>SUM(BF97:BH97)</f>
        <v>20515</v>
      </c>
      <c r="BJ97" s="1">
        <v>6459</v>
      </c>
      <c r="BK97" s="1">
        <v>6903</v>
      </c>
      <c r="BL97" s="1">
        <v>7223</v>
      </c>
      <c r="BM97" s="2">
        <f>SUM(BJ97:BL97)</f>
        <v>20585</v>
      </c>
      <c r="BN97" s="1">
        <v>7094</v>
      </c>
      <c r="BO97" s="1">
        <v>7827</v>
      </c>
      <c r="BP97" s="1">
        <v>7177</v>
      </c>
      <c r="BQ97" s="2">
        <f>SUM(BN97:BP97)</f>
        <v>22098</v>
      </c>
      <c r="BR97" s="2">
        <f>SUM(BE97,BI97,BM97,BQ97)</f>
        <v>84704</v>
      </c>
      <c r="BS97" s="52">
        <v>8213</v>
      </c>
      <c r="BT97" s="12">
        <v>7835</v>
      </c>
      <c r="BU97" s="12">
        <v>8760</v>
      </c>
      <c r="BV97" s="12">
        <v>9223</v>
      </c>
    </row>
    <row r="98" spans="2:75">
      <c r="B98" s="3" t="s">
        <v>72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f>SUM(AB98:AD98)</f>
        <v>44</v>
      </c>
      <c r="AF98" s="1">
        <v>21</v>
      </c>
      <c r="AG98" s="1">
        <v>22</v>
      </c>
      <c r="AH98" s="1">
        <v>23</v>
      </c>
      <c r="AI98" s="2">
        <f>SUM(AF98:AH98)</f>
        <v>66</v>
      </c>
      <c r="AJ98" s="2">
        <f>SUM(W98,AA98,AE98,AI98)</f>
        <v>110</v>
      </c>
      <c r="AK98" s="1">
        <v>21</v>
      </c>
      <c r="AL98" s="12">
        <v>20</v>
      </c>
      <c r="AM98" s="1">
        <v>23</v>
      </c>
      <c r="AN98" s="2">
        <f>SUM(AK98:AM98)</f>
        <v>64</v>
      </c>
      <c r="AO98" s="1">
        <v>19</v>
      </c>
      <c r="AP98" s="1">
        <v>22</v>
      </c>
      <c r="AQ98" s="1">
        <v>22</v>
      </c>
      <c r="AR98" s="2">
        <f>SUM(AO98:AQ98)</f>
        <v>63</v>
      </c>
      <c r="AS98" s="1">
        <v>21</v>
      </c>
      <c r="AT98" s="12">
        <v>23</v>
      </c>
      <c r="AU98" s="12">
        <v>22</v>
      </c>
      <c r="AV98" s="2">
        <f>SUM(AS98:AU98)</f>
        <v>66</v>
      </c>
      <c r="AW98" s="1">
        <v>21</v>
      </c>
      <c r="AX98" s="1">
        <v>22</v>
      </c>
      <c r="AY98" s="1">
        <v>21</v>
      </c>
      <c r="AZ98" s="2">
        <f>SUM(AW98:AY98)</f>
        <v>64</v>
      </c>
      <c r="BA98" s="2">
        <f>SUM(AN98,AR98,AV98,AZ98)</f>
        <v>257</v>
      </c>
      <c r="BB98" s="1">
        <v>22</v>
      </c>
      <c r="BC98" s="12">
        <v>20</v>
      </c>
      <c r="BD98" s="1">
        <v>23</v>
      </c>
      <c r="BE98" s="2">
        <f>SUM(BB98:BD98)</f>
        <v>65</v>
      </c>
      <c r="BF98" s="1">
        <v>18</v>
      </c>
      <c r="BG98" s="12">
        <v>23</v>
      </c>
      <c r="BH98" s="1">
        <v>22</v>
      </c>
      <c r="BI98" s="2">
        <f>SUM(BF98:BH98)</f>
        <v>63</v>
      </c>
      <c r="BJ98" s="1">
        <v>21</v>
      </c>
      <c r="BK98" s="1">
        <v>23</v>
      </c>
      <c r="BL98" s="1">
        <v>21</v>
      </c>
      <c r="BM98" s="2">
        <f>SUM(BJ98:BL98)</f>
        <v>65</v>
      </c>
      <c r="BN98" s="1">
        <v>22</v>
      </c>
      <c r="BO98" s="1">
        <v>22</v>
      </c>
      <c r="BP98" s="12">
        <v>19</v>
      </c>
      <c r="BQ98" s="2">
        <f>SUM(BN98:BP98)</f>
        <v>63</v>
      </c>
      <c r="BR98" s="2">
        <f>SUM(BE98,BI98,BM98,BQ98)</f>
        <v>256</v>
      </c>
      <c r="BS98" s="12">
        <v>22</v>
      </c>
      <c r="BT98" s="12">
        <v>21</v>
      </c>
      <c r="BU98" s="12">
        <v>20</v>
      </c>
      <c r="BV98" s="12">
        <v>21</v>
      </c>
    </row>
    <row r="99" spans="2:75">
      <c r="B99" s="3" t="s">
        <v>73</v>
      </c>
      <c r="C99" s="1">
        <v>2649</v>
      </c>
      <c r="D99" s="1">
        <v>2651</v>
      </c>
      <c r="E99" s="1">
        <v>2659</v>
      </c>
      <c r="F99" s="2">
        <f>E99</f>
        <v>2659</v>
      </c>
      <c r="G99" s="1">
        <v>2662</v>
      </c>
      <c r="H99" s="1">
        <v>2660</v>
      </c>
      <c r="I99" s="1">
        <v>2668</v>
      </c>
      <c r="J99" s="2">
        <f>I99</f>
        <v>2668</v>
      </c>
      <c r="K99" s="1">
        <v>2680</v>
      </c>
      <c r="L99" s="1">
        <v>2683</v>
      </c>
      <c r="M99" s="1">
        <v>2695</v>
      </c>
      <c r="N99" s="2">
        <f>M99</f>
        <v>2695</v>
      </c>
      <c r="O99" s="1">
        <v>2705</v>
      </c>
      <c r="P99" s="1">
        <v>2720</v>
      </c>
      <c r="Q99" s="1">
        <v>2764</v>
      </c>
      <c r="R99" s="2">
        <f>Q99</f>
        <v>2764</v>
      </c>
      <c r="S99" s="2">
        <f>R99</f>
        <v>2764</v>
      </c>
      <c r="T99" s="1">
        <v>2765</v>
      </c>
      <c r="U99" s="1">
        <v>2770</v>
      </c>
      <c r="V99" s="1">
        <v>2796</v>
      </c>
      <c r="W99" s="2">
        <f>V99</f>
        <v>2796</v>
      </c>
      <c r="X99" s="1">
        <v>2799</v>
      </c>
      <c r="Y99" s="1">
        <v>2812</v>
      </c>
      <c r="Z99" s="12">
        <v>2824</v>
      </c>
      <c r="AA99" s="2">
        <f>Z99</f>
        <v>2824</v>
      </c>
      <c r="AB99" s="1">
        <v>2857</v>
      </c>
      <c r="AC99" s="1">
        <v>2869</v>
      </c>
      <c r="AD99" s="12">
        <v>2880</v>
      </c>
      <c r="AE99" s="2">
        <f>AD99</f>
        <v>2880</v>
      </c>
      <c r="AF99" s="1">
        <v>2904</v>
      </c>
      <c r="AG99" s="1">
        <v>2929</v>
      </c>
      <c r="AH99" s="1">
        <v>2966</v>
      </c>
      <c r="AI99" s="2">
        <f>AH99</f>
        <v>2966</v>
      </c>
      <c r="AJ99" s="2">
        <f>AI99</f>
        <v>2966</v>
      </c>
      <c r="AK99" s="1">
        <v>2981</v>
      </c>
      <c r="AL99" s="12">
        <v>2986</v>
      </c>
      <c r="AM99" s="1">
        <v>3005</v>
      </c>
      <c r="AN99" s="2">
        <f>AM99</f>
        <v>3005</v>
      </c>
      <c r="AO99" s="1">
        <v>3017</v>
      </c>
      <c r="AP99" s="1">
        <v>3040</v>
      </c>
      <c r="AQ99" s="1">
        <v>3061</v>
      </c>
      <c r="AR99" s="2">
        <f>AQ99</f>
        <v>3061</v>
      </c>
      <c r="AS99" s="1">
        <v>3104</v>
      </c>
      <c r="AT99" s="12">
        <v>3108</v>
      </c>
      <c r="AU99" s="12">
        <v>3112</v>
      </c>
      <c r="AV99" s="2">
        <f>AU99</f>
        <v>3112</v>
      </c>
      <c r="AW99" s="1">
        <v>3135</v>
      </c>
      <c r="AX99" s="1">
        <v>3146</v>
      </c>
      <c r="AY99" s="1">
        <v>3173</v>
      </c>
      <c r="AZ99" s="2">
        <f>AY99</f>
        <v>3173</v>
      </c>
      <c r="BA99" s="2">
        <f>AZ99</f>
        <v>3173</v>
      </c>
      <c r="BB99" s="1">
        <v>3183</v>
      </c>
      <c r="BC99" s="12">
        <v>3192</v>
      </c>
      <c r="BD99" s="1">
        <v>3189</v>
      </c>
      <c r="BE99" s="2">
        <f>BD99</f>
        <v>3189</v>
      </c>
      <c r="BF99" s="1">
        <v>3190</v>
      </c>
      <c r="BG99" s="12">
        <v>3193</v>
      </c>
      <c r="BH99" s="1">
        <v>3217</v>
      </c>
      <c r="BI99" s="2">
        <f>BH99</f>
        <v>3217</v>
      </c>
      <c r="BJ99" s="1">
        <v>3244</v>
      </c>
      <c r="BK99" s="1">
        <v>3256</v>
      </c>
      <c r="BL99" s="1">
        <v>3279</v>
      </c>
      <c r="BM99" s="2">
        <f>BL99</f>
        <v>3279</v>
      </c>
      <c r="BN99" s="1">
        <v>3296</v>
      </c>
      <c r="BO99" s="1">
        <v>3307</v>
      </c>
      <c r="BP99" s="12">
        <v>3328</v>
      </c>
      <c r="BQ99" s="2">
        <f>BP99</f>
        <v>3328</v>
      </c>
      <c r="BR99" s="2">
        <f>BQ99</f>
        <v>3328</v>
      </c>
      <c r="BS99" s="12">
        <v>3327</v>
      </c>
      <c r="BT99" s="12">
        <v>3318</v>
      </c>
      <c r="BU99" s="12">
        <v>3314</v>
      </c>
      <c r="BV99" s="12">
        <v>3312</v>
      </c>
      <c r="BW99" s="14"/>
    </row>
    <row r="100" spans="2:75">
      <c r="B100" s="15" t="s">
        <v>74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f>T99-S99</f>
        <v>1</v>
      </c>
      <c r="U100" s="1">
        <f>U99-T99</f>
        <v>5</v>
      </c>
      <c r="V100" s="1">
        <f>V99-U99</f>
        <v>26</v>
      </c>
      <c r="W100" s="2">
        <f>W99-T99</f>
        <v>31</v>
      </c>
      <c r="X100" s="1">
        <f>X99-W99</f>
        <v>3</v>
      </c>
      <c r="Y100" s="1">
        <f>Y99-X99</f>
        <v>13</v>
      </c>
      <c r="Z100" s="1">
        <f>Z99-Y99</f>
        <v>12</v>
      </c>
      <c r="AA100" s="2">
        <f>AA99-X99</f>
        <v>25</v>
      </c>
      <c r="AB100" s="1">
        <f>AB99-AA99</f>
        <v>33</v>
      </c>
      <c r="AC100" s="1">
        <f>AC99-AB99</f>
        <v>12</v>
      </c>
      <c r="AD100" s="1">
        <f>AD99-AC99</f>
        <v>11</v>
      </c>
      <c r="AE100" s="2">
        <f>AE99-AB99</f>
        <v>23</v>
      </c>
      <c r="AF100" s="1">
        <v>34</v>
      </c>
      <c r="AG100" s="1">
        <v>38</v>
      </c>
      <c r="AH100" s="1">
        <v>45</v>
      </c>
      <c r="AI100" s="2">
        <f>AI99-AF99</f>
        <v>62</v>
      </c>
      <c r="AJ100" s="2">
        <f>AJ99-T99</f>
        <v>201</v>
      </c>
      <c r="AK100" s="1">
        <v>23</v>
      </c>
      <c r="AL100" s="12">
        <v>18</v>
      </c>
      <c r="AM100" s="1">
        <v>28</v>
      </c>
      <c r="AN100" s="2">
        <f>AN99-AK99</f>
        <v>24</v>
      </c>
      <c r="AO100" s="1">
        <v>17</v>
      </c>
      <c r="AP100" s="1">
        <v>33</v>
      </c>
      <c r="AQ100" s="1">
        <v>31</v>
      </c>
      <c r="AR100" s="2">
        <f>AR99-AO99</f>
        <v>44</v>
      </c>
      <c r="AS100" s="1">
        <v>52</v>
      </c>
      <c r="AT100" s="12">
        <v>11</v>
      </c>
      <c r="AU100" s="12">
        <v>15</v>
      </c>
      <c r="AV100" s="2">
        <f>AV99-AS99</f>
        <v>8</v>
      </c>
      <c r="AW100" s="1">
        <f>AW99-AV99</f>
        <v>23</v>
      </c>
      <c r="AX100" s="1">
        <f>AX99-AW99</f>
        <v>11</v>
      </c>
      <c r="AY100" s="1">
        <f>AY99-AX99</f>
        <v>27</v>
      </c>
      <c r="AZ100" s="2">
        <f>AZ99-AW99</f>
        <v>38</v>
      </c>
      <c r="BA100" s="2">
        <f>BA99-AK99</f>
        <v>192</v>
      </c>
      <c r="BB100" s="1">
        <v>10</v>
      </c>
      <c r="BC100" s="1">
        <f>BC99-BB99</f>
        <v>9</v>
      </c>
      <c r="BD100" s="12">
        <f>BD99-BC99</f>
        <v>-3</v>
      </c>
      <c r="BE100" s="2">
        <f>BE99-BB99</f>
        <v>6</v>
      </c>
      <c r="BF100" s="1">
        <f>BF99-BE99</f>
        <v>1</v>
      </c>
      <c r="BG100" s="1">
        <f>BG99-BF99</f>
        <v>3</v>
      </c>
      <c r="BH100" s="1">
        <f>BH99-BG99</f>
        <v>24</v>
      </c>
      <c r="BI100" s="2">
        <f>BI99-BF99</f>
        <v>27</v>
      </c>
      <c r="BJ100" s="1">
        <f>BJ99-BI99</f>
        <v>27</v>
      </c>
      <c r="BK100" s="1">
        <v>12</v>
      </c>
      <c r="BL100" s="1">
        <v>23</v>
      </c>
      <c r="BM100" s="2">
        <f>BM99-BJ99</f>
        <v>35</v>
      </c>
      <c r="BN100" s="1">
        <v>17</v>
      </c>
      <c r="BO100" s="1">
        <v>11</v>
      </c>
      <c r="BP100" s="12">
        <v>33</v>
      </c>
      <c r="BQ100" s="2">
        <f>BQ99-BN99</f>
        <v>32</v>
      </c>
      <c r="BR100" s="2">
        <f>BR99-BB99</f>
        <v>145</v>
      </c>
      <c r="BS100" s="12">
        <v>13</v>
      </c>
      <c r="BT100" s="12">
        <v>8</v>
      </c>
      <c r="BU100" s="12">
        <v>16</v>
      </c>
      <c r="BV100" s="12">
        <v>18</v>
      </c>
      <c r="BW100" s="14"/>
    </row>
    <row r="101" spans="2:75" ht="14.45" hidden="1" customHeight="1" outlineLevel="1">
      <c r="B101" s="3" t="s">
        <v>75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f>AI102-AF102</f>
        <v>12</v>
      </c>
      <c r="AJ101" s="2">
        <f>AI102-AF102</f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f>AR102-AO102</f>
        <v>10</v>
      </c>
      <c r="AS101" s="1">
        <v>3</v>
      </c>
      <c r="AT101" s="12">
        <v>2</v>
      </c>
      <c r="AU101" s="12">
        <v>2</v>
      </c>
      <c r="AV101" s="2">
        <f>AV102-AS102</f>
        <v>4</v>
      </c>
      <c r="AW101" s="1">
        <v>3</v>
      </c>
      <c r="AX101" s="1">
        <v>5</v>
      </c>
      <c r="AY101" s="1">
        <v>1</v>
      </c>
      <c r="AZ101" s="2">
        <f>AZ102-AW102</f>
        <v>6</v>
      </c>
      <c r="BA101" s="2">
        <f>AZ102-AW102</f>
        <v>6</v>
      </c>
      <c r="BB101" s="1">
        <v>3</v>
      </c>
      <c r="BC101" s="12">
        <v>3</v>
      </c>
      <c r="BD101" s="1">
        <v>4</v>
      </c>
      <c r="BE101" s="2">
        <f>BE102-BB102</f>
        <v>7</v>
      </c>
      <c r="BF101" s="1">
        <v>4</v>
      </c>
      <c r="BG101" s="12">
        <v>4</v>
      </c>
      <c r="BH101" s="1">
        <v>2</v>
      </c>
      <c r="BI101" s="2">
        <f>BI102-BF102</f>
        <v>6</v>
      </c>
      <c r="BJ101" s="1">
        <v>5</v>
      </c>
      <c r="BK101" s="1">
        <v>1</v>
      </c>
      <c r="BL101" s="1">
        <v>3</v>
      </c>
      <c r="BM101" s="2">
        <f>BM102-BJ102</f>
        <v>4</v>
      </c>
      <c r="BN101" s="1">
        <v>2</v>
      </c>
      <c r="BO101" s="1">
        <v>2</v>
      </c>
      <c r="BP101" s="12">
        <v>1</v>
      </c>
      <c r="BQ101" s="2">
        <f>BQ102-BN102</f>
        <v>3</v>
      </c>
      <c r="BR101" s="2">
        <f>BQ102-BN102</f>
        <v>3</v>
      </c>
      <c r="BS101" s="12">
        <v>4</v>
      </c>
      <c r="BT101" s="12">
        <v>2</v>
      </c>
      <c r="BU101" s="12">
        <v>5</v>
      </c>
      <c r="BV101" s="12">
        <v>1</v>
      </c>
    </row>
    <row r="102" spans="2:75" ht="14.45" hidden="1" customHeight="1" outlineLevel="1">
      <c r="B102" s="3" t="s">
        <v>76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f>AH102</f>
        <v>95</v>
      </c>
      <c r="AJ102" s="2">
        <f>AI102</f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f>AQ102</f>
        <v>53</v>
      </c>
      <c r="AS102" s="1">
        <v>56</v>
      </c>
      <c r="AT102" s="12">
        <v>58</v>
      </c>
      <c r="AU102" s="12">
        <v>60</v>
      </c>
      <c r="AV102" s="2">
        <f>AU102</f>
        <v>60</v>
      </c>
      <c r="AW102" s="1">
        <v>63</v>
      </c>
      <c r="AX102" s="1">
        <v>68</v>
      </c>
      <c r="AY102" s="1">
        <v>69</v>
      </c>
      <c r="AZ102" s="2">
        <f>AY102</f>
        <v>69</v>
      </c>
      <c r="BA102" s="2">
        <f>AZ102</f>
        <v>69</v>
      </c>
      <c r="BB102" s="1">
        <v>3</v>
      </c>
      <c r="BC102" s="12">
        <v>6</v>
      </c>
      <c r="BD102" s="1">
        <v>10</v>
      </c>
      <c r="BE102" s="2">
        <f>BD102</f>
        <v>10</v>
      </c>
      <c r="BF102" s="1">
        <v>14</v>
      </c>
      <c r="BG102" s="12">
        <v>18</v>
      </c>
      <c r="BH102" s="1">
        <v>20</v>
      </c>
      <c r="BI102" s="2">
        <f>BH102</f>
        <v>20</v>
      </c>
      <c r="BJ102" s="1">
        <v>25</v>
      </c>
      <c r="BK102" s="1">
        <v>26</v>
      </c>
      <c r="BL102" s="1">
        <v>29</v>
      </c>
      <c r="BM102" s="2">
        <f>BL102</f>
        <v>29</v>
      </c>
      <c r="BN102" s="1">
        <v>31</v>
      </c>
      <c r="BO102" s="1">
        <v>33</v>
      </c>
      <c r="BP102" s="12">
        <v>34</v>
      </c>
      <c r="BQ102" s="2">
        <f>BP102</f>
        <v>34</v>
      </c>
      <c r="BR102" s="2">
        <f>BQ102</f>
        <v>34</v>
      </c>
      <c r="BS102" s="12">
        <v>4</v>
      </c>
      <c r="BT102" s="12">
        <v>6</v>
      </c>
      <c r="BU102" s="12">
        <v>11</v>
      </c>
      <c r="BV102" s="12">
        <v>12</v>
      </c>
    </row>
    <row r="103" spans="2:75" ht="14.45" hidden="1" customHeight="1" outlineLevel="1">
      <c r="B103" s="3" t="s">
        <v>77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f>AI104-AF104</f>
        <v>210</v>
      </c>
      <c r="AJ103" s="2">
        <f>AI104-AF104</f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f>AR104-AO104</f>
        <v>88</v>
      </c>
      <c r="AS103" s="1">
        <v>46</v>
      </c>
      <c r="AT103" s="12">
        <v>51</v>
      </c>
      <c r="AU103" s="12">
        <v>13</v>
      </c>
      <c r="AV103" s="2">
        <f>AV104-AS104</f>
        <v>64</v>
      </c>
      <c r="AW103" s="1">
        <v>34</v>
      </c>
      <c r="AX103" s="1">
        <v>39</v>
      </c>
      <c r="AY103" s="1">
        <v>39</v>
      </c>
      <c r="AZ103" s="2">
        <f>AZ104-AW104</f>
        <v>78</v>
      </c>
      <c r="BA103" s="2">
        <f>AZ104-AW104</f>
        <v>78</v>
      </c>
      <c r="BB103" s="1">
        <v>16</v>
      </c>
      <c r="BC103" s="12">
        <v>33</v>
      </c>
      <c r="BD103" s="1">
        <v>24</v>
      </c>
      <c r="BE103" s="2">
        <f>BE104-BB104</f>
        <v>57</v>
      </c>
      <c r="BF103" s="1">
        <v>20</v>
      </c>
      <c r="BG103" s="12">
        <v>23</v>
      </c>
      <c r="BH103" s="1">
        <v>31</v>
      </c>
      <c r="BI103" s="2">
        <f>BI104-BF104</f>
        <v>54</v>
      </c>
      <c r="BJ103" s="1">
        <v>21</v>
      </c>
      <c r="BK103" s="1">
        <v>13</v>
      </c>
      <c r="BL103" s="1">
        <v>21</v>
      </c>
      <c r="BM103" s="2">
        <f>BM104-BJ104</f>
        <v>34</v>
      </c>
      <c r="BN103" s="1">
        <v>44</v>
      </c>
      <c r="BO103" s="1">
        <v>32</v>
      </c>
      <c r="BP103" s="12">
        <v>32</v>
      </c>
      <c r="BQ103" s="2">
        <f>BQ104-BN104</f>
        <v>64</v>
      </c>
      <c r="BR103" s="2">
        <f>BQ104-BN104</f>
        <v>64</v>
      </c>
      <c r="BS103" s="12">
        <v>34</v>
      </c>
      <c r="BT103" s="12">
        <v>24</v>
      </c>
      <c r="BU103" s="12">
        <v>38</v>
      </c>
      <c r="BV103" s="12">
        <v>28</v>
      </c>
    </row>
    <row r="104" spans="2:75" ht="14.45" hidden="1" customHeight="1" outlineLevel="1">
      <c r="B104" s="3" t="s">
        <v>78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f>AH104</f>
        <v>518</v>
      </c>
      <c r="AJ104" s="2">
        <f>AI104</f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f>AQ104</f>
        <v>274</v>
      </c>
      <c r="AS104" s="1">
        <v>320</v>
      </c>
      <c r="AT104" s="12">
        <v>371</v>
      </c>
      <c r="AU104" s="12">
        <v>384</v>
      </c>
      <c r="AV104" s="2">
        <f>AU104</f>
        <v>384</v>
      </c>
      <c r="AW104" s="1">
        <v>418</v>
      </c>
      <c r="AX104" s="1">
        <v>457</v>
      </c>
      <c r="AY104" s="1">
        <v>496</v>
      </c>
      <c r="AZ104" s="2">
        <f>AY104</f>
        <v>496</v>
      </c>
      <c r="BA104" s="2">
        <f>AZ104</f>
        <v>496</v>
      </c>
      <c r="BB104" s="1">
        <v>16</v>
      </c>
      <c r="BC104" s="12">
        <v>49</v>
      </c>
      <c r="BD104" s="1">
        <v>73</v>
      </c>
      <c r="BE104" s="2">
        <f>BD104</f>
        <v>73</v>
      </c>
      <c r="BF104" s="1">
        <v>93</v>
      </c>
      <c r="BG104" s="12">
        <v>116</v>
      </c>
      <c r="BH104" s="1">
        <v>147</v>
      </c>
      <c r="BI104" s="2">
        <f>BH104</f>
        <v>147</v>
      </c>
      <c r="BJ104" s="1">
        <v>168</v>
      </c>
      <c r="BK104" s="1">
        <v>181</v>
      </c>
      <c r="BL104" s="1">
        <v>202</v>
      </c>
      <c r="BM104" s="2">
        <f>BL104</f>
        <v>202</v>
      </c>
      <c r="BN104" s="1">
        <v>246</v>
      </c>
      <c r="BO104" s="1">
        <v>278</v>
      </c>
      <c r="BP104" s="12">
        <v>310</v>
      </c>
      <c r="BQ104" s="2">
        <f>BP104</f>
        <v>310</v>
      </c>
      <c r="BR104" s="2">
        <f>BQ104</f>
        <v>310</v>
      </c>
      <c r="BS104" s="12">
        <v>34</v>
      </c>
      <c r="BT104" s="12">
        <v>58</v>
      </c>
      <c r="BU104" s="12">
        <v>96</v>
      </c>
      <c r="BV104" s="12">
        <v>124</v>
      </c>
    </row>
    <row r="105" spans="2:75" ht="14.45" hidden="1" customHeight="1" outlineLevel="1">
      <c r="B105" s="3" t="s">
        <v>79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f>AI106-AF106</f>
        <v>48</v>
      </c>
      <c r="AJ105" s="2">
        <f>AI106-AF106</f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f>AR106-AO106</f>
        <v>70</v>
      </c>
      <c r="AS105" s="1">
        <v>33</v>
      </c>
      <c r="AT105" s="12">
        <v>25</v>
      </c>
      <c r="AU105" s="12">
        <v>35</v>
      </c>
      <c r="AV105" s="2">
        <f>AV106-AS106</f>
        <v>60</v>
      </c>
      <c r="AW105" s="1">
        <v>35</v>
      </c>
      <c r="AX105" s="1">
        <v>64</v>
      </c>
      <c r="AY105" s="1">
        <v>18</v>
      </c>
      <c r="AZ105" s="2">
        <f>AZ106-AW106</f>
        <v>82</v>
      </c>
      <c r="BA105" s="2">
        <f>AZ106-AW106</f>
        <v>82</v>
      </c>
      <c r="BB105" s="1">
        <v>33</v>
      </c>
      <c r="BC105" s="12">
        <v>43</v>
      </c>
      <c r="BD105" s="1">
        <v>53</v>
      </c>
      <c r="BE105" s="2">
        <f>BE106-BB106</f>
        <v>96</v>
      </c>
      <c r="BF105" s="1">
        <v>51</v>
      </c>
      <c r="BG105" s="12">
        <v>43</v>
      </c>
      <c r="BH105" s="1">
        <v>55</v>
      </c>
      <c r="BI105" s="2">
        <f>BI106-BF106</f>
        <v>98</v>
      </c>
      <c r="BJ105" s="1">
        <v>50</v>
      </c>
      <c r="BK105" s="1">
        <v>28</v>
      </c>
      <c r="BL105" s="1">
        <v>36</v>
      </c>
      <c r="BM105" s="2">
        <f>BM106-BJ106</f>
        <v>64</v>
      </c>
      <c r="BN105" s="1">
        <v>60</v>
      </c>
      <c r="BO105" s="1">
        <v>35</v>
      </c>
      <c r="BP105" s="12">
        <v>25</v>
      </c>
      <c r="BQ105" s="2">
        <f>BQ106-BN106</f>
        <v>60</v>
      </c>
      <c r="BR105" s="2">
        <f>BQ106-BN106</f>
        <v>60</v>
      </c>
      <c r="BS105" s="12">
        <v>42</v>
      </c>
      <c r="BT105" s="12">
        <v>45</v>
      </c>
      <c r="BU105" s="12">
        <v>61</v>
      </c>
      <c r="BV105" s="12">
        <v>42</v>
      </c>
    </row>
    <row r="106" spans="2:75" ht="14.45" hidden="1" customHeight="1" outlineLevel="1">
      <c r="B106" s="3" t="s">
        <v>80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f>AH106</f>
        <v>447</v>
      </c>
      <c r="AJ106" s="2">
        <f>AI106</f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f>AQ106</f>
        <v>288</v>
      </c>
      <c r="AS106" s="1">
        <v>321</v>
      </c>
      <c r="AT106" s="12">
        <v>346</v>
      </c>
      <c r="AU106" s="12">
        <v>381</v>
      </c>
      <c r="AV106" s="2">
        <f>AU106</f>
        <v>381</v>
      </c>
      <c r="AW106" s="1">
        <v>416</v>
      </c>
      <c r="AX106" s="1">
        <v>480</v>
      </c>
      <c r="AY106" s="1">
        <v>498</v>
      </c>
      <c r="AZ106" s="2">
        <f>AY106</f>
        <v>498</v>
      </c>
      <c r="BA106" s="2">
        <f>AZ106</f>
        <v>498</v>
      </c>
      <c r="BB106" s="1">
        <v>33</v>
      </c>
      <c r="BC106" s="12">
        <v>76</v>
      </c>
      <c r="BD106" s="1">
        <v>129</v>
      </c>
      <c r="BE106" s="2">
        <f>BD106</f>
        <v>129</v>
      </c>
      <c r="BF106" s="1">
        <v>180</v>
      </c>
      <c r="BG106" s="12">
        <v>223</v>
      </c>
      <c r="BH106" s="1">
        <v>278</v>
      </c>
      <c r="BI106" s="2">
        <f>BH106</f>
        <v>278</v>
      </c>
      <c r="BJ106" s="1">
        <v>328</v>
      </c>
      <c r="BK106" s="1">
        <v>356</v>
      </c>
      <c r="BL106" s="1">
        <v>392</v>
      </c>
      <c r="BM106" s="2">
        <f>BL106</f>
        <v>392</v>
      </c>
      <c r="BN106" s="1">
        <v>452</v>
      </c>
      <c r="BO106" s="1">
        <v>487</v>
      </c>
      <c r="BP106" s="12">
        <v>512</v>
      </c>
      <c r="BQ106" s="2">
        <f>BP106</f>
        <v>512</v>
      </c>
      <c r="BR106" s="2">
        <f>BQ106</f>
        <v>512</v>
      </c>
      <c r="BS106" s="12">
        <v>42</v>
      </c>
      <c r="BT106" s="12">
        <v>87</v>
      </c>
      <c r="BU106" s="12">
        <v>148</v>
      </c>
      <c r="BV106" s="12">
        <v>190</v>
      </c>
    </row>
    <row r="107" spans="2:75" ht="14.45" hidden="1" customHeight="1" outlineLevel="1">
      <c r="B107" s="3" t="s">
        <v>81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99</v>
      </c>
      <c r="AE107" s="20" t="s">
        <v>99</v>
      </c>
      <c r="AF107" s="1">
        <v>3</v>
      </c>
      <c r="AG107" s="1">
        <v>5</v>
      </c>
      <c r="AH107" s="1">
        <v>3</v>
      </c>
      <c r="AI107" s="2">
        <f>AI108-AF108</f>
        <v>8</v>
      </c>
      <c r="AJ107" s="2">
        <f>AI108-AF108</f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f>AR108-AO108</f>
        <v>12</v>
      </c>
      <c r="AS107" s="1">
        <v>5</v>
      </c>
      <c r="AT107" s="12">
        <v>2</v>
      </c>
      <c r="AU107" s="12">
        <v>3</v>
      </c>
      <c r="AV107" s="2">
        <f>AV108-AS108</f>
        <v>5</v>
      </c>
      <c r="AW107" s="1">
        <v>3</v>
      </c>
      <c r="AX107" s="1">
        <v>4</v>
      </c>
      <c r="AY107" s="1">
        <v>3</v>
      </c>
      <c r="AZ107" s="2">
        <f>AZ108-AW108</f>
        <v>7</v>
      </c>
      <c r="BA107" s="2">
        <f>AZ108-AW108</f>
        <v>7</v>
      </c>
      <c r="BB107" s="1">
        <v>1</v>
      </c>
      <c r="BC107" s="12">
        <v>4</v>
      </c>
      <c r="BD107" s="1">
        <v>2</v>
      </c>
      <c r="BE107" s="2">
        <f>BE108-BB108</f>
        <v>6</v>
      </c>
      <c r="BF107" s="1">
        <v>1</v>
      </c>
      <c r="BG107" s="12">
        <v>3</v>
      </c>
      <c r="BH107" s="1">
        <v>11</v>
      </c>
      <c r="BI107" s="2">
        <f>BI108-BF108</f>
        <v>14</v>
      </c>
      <c r="BJ107" s="1">
        <v>1</v>
      </c>
      <c r="BK107" s="1">
        <v>1</v>
      </c>
      <c r="BL107" s="1">
        <v>2</v>
      </c>
      <c r="BM107" s="2">
        <f>BM108-BJ108</f>
        <v>3</v>
      </c>
      <c r="BN107" s="1">
        <v>8</v>
      </c>
      <c r="BO107" s="1">
        <v>6</v>
      </c>
      <c r="BP107" s="12">
        <v>4</v>
      </c>
      <c r="BQ107" s="2">
        <f>BQ108-BN108</f>
        <v>10</v>
      </c>
      <c r="BR107" s="2">
        <f>BQ108-BN108</f>
        <v>10</v>
      </c>
      <c r="BS107" s="12">
        <v>9</v>
      </c>
      <c r="BT107" s="12">
        <v>3</v>
      </c>
      <c r="BU107" s="12">
        <v>8</v>
      </c>
      <c r="BV107" s="12">
        <v>7</v>
      </c>
    </row>
    <row r="108" spans="2:75" ht="14.45" hidden="1" customHeight="1" outlineLevel="1">
      <c r="B108" s="3" t="s">
        <v>82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f>AH108</f>
        <v>38</v>
      </c>
      <c r="AJ108" s="2">
        <f>AI108</f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f>AQ108</f>
        <v>25</v>
      </c>
      <c r="AS108" s="1">
        <v>30</v>
      </c>
      <c r="AT108" s="12">
        <v>32</v>
      </c>
      <c r="AU108" s="12">
        <v>35</v>
      </c>
      <c r="AV108" s="2">
        <f>AU108</f>
        <v>35</v>
      </c>
      <c r="AW108" s="1">
        <v>38</v>
      </c>
      <c r="AX108" s="1">
        <v>42</v>
      </c>
      <c r="AY108" s="1">
        <v>45</v>
      </c>
      <c r="AZ108" s="2">
        <f>AY108</f>
        <v>45</v>
      </c>
      <c r="BA108" s="2">
        <f>AZ108</f>
        <v>45</v>
      </c>
      <c r="BB108" s="1">
        <v>1</v>
      </c>
      <c r="BC108" s="12">
        <v>5</v>
      </c>
      <c r="BD108" s="1">
        <v>7</v>
      </c>
      <c r="BE108" s="2">
        <f>BD108</f>
        <v>7</v>
      </c>
      <c r="BF108" s="1">
        <v>8</v>
      </c>
      <c r="BG108" s="12">
        <v>11</v>
      </c>
      <c r="BH108" s="1">
        <v>22</v>
      </c>
      <c r="BI108" s="2">
        <f>BH108</f>
        <v>22</v>
      </c>
      <c r="BJ108" s="1">
        <v>23</v>
      </c>
      <c r="BK108" s="1">
        <v>24</v>
      </c>
      <c r="BL108" s="1">
        <v>26</v>
      </c>
      <c r="BM108" s="2">
        <f>BL108</f>
        <v>26</v>
      </c>
      <c r="BN108" s="1">
        <v>34</v>
      </c>
      <c r="BO108" s="1">
        <v>40</v>
      </c>
      <c r="BP108" s="12">
        <v>44</v>
      </c>
      <c r="BQ108" s="2">
        <f>BP108</f>
        <v>44</v>
      </c>
      <c r="BR108" s="2">
        <f>BQ108</f>
        <v>44</v>
      </c>
      <c r="BS108" s="12">
        <v>9</v>
      </c>
      <c r="BT108" s="12">
        <v>12</v>
      </c>
      <c r="BU108" s="12">
        <v>20</v>
      </c>
      <c r="BV108" s="12">
        <v>27</v>
      </c>
    </row>
    <row r="109" spans="2:75" collapsed="1">
      <c r="B109" s="3" t="s">
        <v>83</v>
      </c>
      <c r="C109" s="1">
        <v>45590</v>
      </c>
      <c r="D109" s="1">
        <v>46555</v>
      </c>
      <c r="E109" s="1">
        <v>46359</v>
      </c>
      <c r="F109" s="2">
        <f t="shared" ref="F109" si="182">E109</f>
        <v>46359</v>
      </c>
      <c r="G109" s="1">
        <v>49481</v>
      </c>
      <c r="H109" s="1">
        <v>50700</v>
      </c>
      <c r="I109" s="1">
        <v>47587</v>
      </c>
      <c r="J109" s="2">
        <f t="shared" ref="J109" si="183">I109</f>
        <v>47587</v>
      </c>
      <c r="K109" s="1">
        <v>48203</v>
      </c>
      <c r="L109" s="1">
        <v>48683</v>
      </c>
      <c r="M109" s="1">
        <v>47407</v>
      </c>
      <c r="N109" s="2">
        <f t="shared" ref="N109" si="184">M109</f>
        <v>47407</v>
      </c>
      <c r="O109" s="1">
        <v>48034</v>
      </c>
      <c r="P109" s="1">
        <v>48828</v>
      </c>
      <c r="Q109" s="1">
        <v>44655</v>
      </c>
      <c r="R109" s="2">
        <f t="shared" ref="R109:S109" si="185">Q109</f>
        <v>44655</v>
      </c>
      <c r="S109" s="2">
        <f t="shared" si="185"/>
        <v>44655</v>
      </c>
      <c r="T109" s="1">
        <v>45788</v>
      </c>
      <c r="U109" s="1">
        <v>46736</v>
      </c>
      <c r="V109" s="1">
        <v>46299</v>
      </c>
      <c r="W109" s="2">
        <f t="shared" ref="W109" si="186">V109</f>
        <v>46299</v>
      </c>
      <c r="X109" s="1">
        <v>49481</v>
      </c>
      <c r="Y109" s="1">
        <v>50696</v>
      </c>
      <c r="Z109" s="12">
        <v>46845</v>
      </c>
      <c r="AA109" s="2">
        <f t="shared" ref="AA109" si="187">Z109</f>
        <v>46845</v>
      </c>
      <c r="AB109" s="1">
        <v>48780</v>
      </c>
      <c r="AC109" s="1">
        <v>29924</v>
      </c>
      <c r="AD109" s="12">
        <v>28733</v>
      </c>
      <c r="AE109" s="2">
        <f t="shared" ref="AE109" si="188">AD109</f>
        <v>28733</v>
      </c>
      <c r="AF109" s="1">
        <v>30411</v>
      </c>
      <c r="AG109" s="1">
        <v>31547</v>
      </c>
      <c r="AH109" s="1">
        <v>27686</v>
      </c>
      <c r="AI109" s="2">
        <f t="shared" ref="AI109" si="189">AH109</f>
        <v>27686</v>
      </c>
      <c r="AJ109" s="2">
        <f t="shared" ref="AJ109" si="190">AI109</f>
        <v>27686</v>
      </c>
      <c r="AK109" s="1">
        <v>30309</v>
      </c>
      <c r="AL109" s="12">
        <v>29284</v>
      </c>
      <c r="AM109" s="1">
        <v>25105</v>
      </c>
      <c r="AN109" s="2">
        <f t="shared" ref="AN109" si="191">AM109</f>
        <v>25105</v>
      </c>
      <c r="AO109" s="1">
        <v>24533</v>
      </c>
      <c r="AP109" s="1">
        <v>34250</v>
      </c>
      <c r="AQ109" s="1">
        <v>32986</v>
      </c>
      <c r="AR109" s="2">
        <f t="shared" ref="AR109" si="192">AQ109</f>
        <v>32986</v>
      </c>
      <c r="AS109" s="1">
        <v>33580</v>
      </c>
      <c r="AT109" s="12">
        <v>35382</v>
      </c>
      <c r="AU109" s="12">
        <v>34385</v>
      </c>
      <c r="AV109" s="2">
        <f t="shared" ref="AV109" si="193">AU109</f>
        <v>34385</v>
      </c>
      <c r="AW109" s="1">
        <v>35809</v>
      </c>
      <c r="AX109" s="1">
        <v>37577</v>
      </c>
      <c r="AY109" s="1">
        <v>33895</v>
      </c>
      <c r="AZ109" s="2">
        <f t="shared" ref="AZ109" si="194">AY109</f>
        <v>33895</v>
      </c>
      <c r="BA109" s="2">
        <f t="shared" ref="BA109" si="195">AZ109</f>
        <v>33895</v>
      </c>
      <c r="BB109" s="1">
        <v>35803</v>
      </c>
      <c r="BC109" s="12">
        <v>38488</v>
      </c>
      <c r="BD109" s="1">
        <v>37748</v>
      </c>
      <c r="BE109" s="2">
        <f t="shared" ref="BE109" si="196">BD109</f>
        <v>37748</v>
      </c>
      <c r="BF109" s="1">
        <v>38656</v>
      </c>
      <c r="BG109" s="12">
        <v>40533</v>
      </c>
      <c r="BH109" s="1">
        <v>36756</v>
      </c>
      <c r="BI109" s="2">
        <f t="shared" ref="BI109" si="197">BH109</f>
        <v>36756</v>
      </c>
      <c r="BJ109" s="1">
        <v>39080</v>
      </c>
      <c r="BK109" s="1">
        <v>39939</v>
      </c>
      <c r="BL109" s="1">
        <v>38372</v>
      </c>
      <c r="BM109" s="2">
        <f t="shared" ref="BM109" si="198">BL109</f>
        <v>38372</v>
      </c>
      <c r="BN109" s="1">
        <v>39369</v>
      </c>
      <c r="BO109" s="1">
        <v>40469</v>
      </c>
      <c r="BP109" s="12">
        <v>36425</v>
      </c>
      <c r="BQ109" s="2">
        <f t="shared" ref="BQ109" si="199">BP109</f>
        <v>36425</v>
      </c>
      <c r="BR109" s="2">
        <f t="shared" ref="BR109" si="200">BQ109</f>
        <v>36425</v>
      </c>
      <c r="BS109" s="12">
        <v>38436</v>
      </c>
      <c r="BT109" s="12">
        <v>40290</v>
      </c>
      <c r="BU109" s="12">
        <v>39147</v>
      </c>
      <c r="BV109" s="12">
        <v>41910</v>
      </c>
    </row>
    <row r="110" spans="2:75">
      <c r="AJ110" s="14"/>
      <c r="BA110" s="14"/>
    </row>
    <row r="111" spans="2:75">
      <c r="AC111" s="14"/>
    </row>
    <row r="112" spans="2:75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0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abf0a4-9c67-4286-8df4-ec82690d0bb1">
      <Terms xmlns="http://schemas.microsoft.com/office/infopath/2007/PartnerControls"/>
    </lcf76f155ced4ddcb4097134ff3c332f>
    <TaxCatchAll xmlns="5cc61c04-ab2a-4682-95c6-5d7ad6f9e54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3CB56855F7F24A86EDE54C0C0F4D6D" ma:contentTypeVersion="16" ma:contentTypeDescription="Create a new document." ma:contentTypeScope="" ma:versionID="718ffb461a05042901ba9660bf73862c">
  <xsd:schema xmlns:xsd="http://www.w3.org/2001/XMLSchema" xmlns:xs="http://www.w3.org/2001/XMLSchema" xmlns:p="http://schemas.microsoft.com/office/2006/metadata/properties" xmlns:ns2="46abf0a4-9c67-4286-8df4-ec82690d0bb1" xmlns:ns3="5cc61c04-ab2a-4682-95c6-5d7ad6f9e541" targetNamespace="http://schemas.microsoft.com/office/2006/metadata/properties" ma:root="true" ma:fieldsID="fa617ccb7228a7b0145201340d8b954d" ns2:_="" ns3:_="">
    <xsd:import namespace="46abf0a4-9c67-4286-8df4-ec82690d0bb1"/>
    <xsd:import namespace="5cc61c04-ab2a-4682-95c6-5d7ad6f9e54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bf0a4-9c67-4286-8df4-ec82690d0b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c61c04-ab2a-4682-95c6-5d7ad6f9e54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62cb2ae-c453-4444-bcfa-3f4a83eaf2e0}" ma:internalName="TaxCatchAll" ma:showField="CatchAllData" ma:web="5cc61c04-ab2a-4682-95c6-5d7ad6f9e54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1BB0E4-4353-4581-884D-C6EA48737A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849EDC-0DE9-482F-82D1-E258C64ED9C7}">
  <ds:schemaRefs>
    <ds:schemaRef ds:uri="5ef972b2-0c42-44a4-ad6a-2a78423fa1a1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3caf6bb9-b6bf-4935-911b-68795998b81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46abf0a4-9c67-4286-8df4-ec82690d0bb1"/>
    <ds:schemaRef ds:uri="5cc61c04-ab2a-4682-95c6-5d7ad6f9e541"/>
  </ds:schemaRefs>
</ds:datastoreItem>
</file>

<file path=customXml/itemProps3.xml><?xml version="1.0" encoding="utf-8"?>
<ds:datastoreItem xmlns:ds="http://schemas.openxmlformats.org/officeDocument/2006/customXml" ds:itemID="{D04A944F-BF39-4B58-9145-479FC9BC1D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abf0a4-9c67-4286-8df4-ec82690d0bb1"/>
    <ds:schemaRef ds:uri="5cc61c04-ab2a-4682-95c6-5d7ad6f9e5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Key figures</vt:lpstr>
    </vt:vector>
  </TitlesOfParts>
  <Manager/>
  <Company>VPS ASA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>Freja Farver Nissen</cp:lastModifiedBy>
  <cp:revision/>
  <dcterms:created xsi:type="dcterms:W3CDTF">2021-05-07T13:52:56Z</dcterms:created>
  <dcterms:modified xsi:type="dcterms:W3CDTF">2024-05-14T07:41:54Z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0x010100ED3CB56855F7F24A86EDE54C0C0F4D6D</vt:lpwstr>
  </property>
  <property fmtid="{D5CDD505-2E9C-101B-9397-08002B2CF9AE}" pid="10" name="MediaServiceImageTags">
    <vt:lpwstr/>
  </property>
</Properties>
</file>